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Users\Lautensack\Desktop\"/>
    </mc:Choice>
  </mc:AlternateContent>
  <xr:revisionPtr revIDLastSave="0" documentId="8_{03FCEC9E-D0EC-4E8F-8390-E1D37874AD9F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Fahrtenbuch" sheetId="1" r:id="rId1"/>
    <sheet name="INFO" sheetId="4" state="hidden" r:id="rId2"/>
  </sheets>
  <definedNames>
    <definedName name="_xlnm._FilterDatabase" localSheetId="0" hidden="1">Fahrtenbuch!$B$4:$X$34</definedName>
    <definedName name="_xlnm.Print_Area" localSheetId="0">Fahrtenbuch!$A$1:$X$38</definedName>
    <definedName name="Monat">INFO!$B$1:$C$13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V6" i="1" l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6" i="1"/>
  <c r="Q7" i="1"/>
  <c r="Q8" i="1"/>
  <c r="Q9" i="1"/>
  <c r="Q5" i="1"/>
  <c r="U5" i="1" s="1"/>
  <c r="J1" i="4"/>
  <c r="J2" i="4"/>
  <c r="J3" i="4"/>
  <c r="T34" i="1" l="1"/>
  <c r="R34" i="1"/>
  <c r="P34" i="1"/>
  <c r="T33" i="1"/>
  <c r="R33" i="1"/>
  <c r="P33" i="1"/>
  <c r="T32" i="1"/>
  <c r="R32" i="1"/>
  <c r="P32" i="1"/>
  <c r="T31" i="1"/>
  <c r="R31" i="1"/>
  <c r="P31" i="1"/>
  <c r="T30" i="1"/>
  <c r="R30" i="1"/>
  <c r="P30" i="1"/>
  <c r="T29" i="1"/>
  <c r="R29" i="1"/>
  <c r="P29" i="1"/>
  <c r="T28" i="1"/>
  <c r="R28" i="1"/>
  <c r="P28" i="1"/>
  <c r="T27" i="1"/>
  <c r="R27" i="1"/>
  <c r="P27" i="1"/>
  <c r="T26" i="1"/>
  <c r="R26" i="1"/>
  <c r="P26" i="1"/>
  <c r="T25" i="1"/>
  <c r="R25" i="1"/>
  <c r="P25" i="1"/>
  <c r="T24" i="1"/>
  <c r="R24" i="1"/>
  <c r="P24" i="1"/>
  <c r="T23" i="1"/>
  <c r="R23" i="1"/>
  <c r="P23" i="1"/>
  <c r="T22" i="1"/>
  <c r="R22" i="1"/>
  <c r="P22" i="1"/>
  <c r="T21" i="1"/>
  <c r="R21" i="1"/>
  <c r="P21" i="1"/>
  <c r="T20" i="1"/>
  <c r="R20" i="1"/>
  <c r="P20" i="1"/>
  <c r="T19" i="1"/>
  <c r="R19" i="1"/>
  <c r="P19" i="1"/>
  <c r="T18" i="1"/>
  <c r="R18" i="1"/>
  <c r="P18" i="1"/>
  <c r="T17" i="1"/>
  <c r="R17" i="1"/>
  <c r="P17" i="1"/>
  <c r="T16" i="1"/>
  <c r="R16" i="1"/>
  <c r="P16" i="1"/>
  <c r="T15" i="1"/>
  <c r="R15" i="1"/>
  <c r="P15" i="1"/>
  <c r="T14" i="1"/>
  <c r="R14" i="1"/>
  <c r="P14" i="1"/>
  <c r="T13" i="1"/>
  <c r="R13" i="1"/>
  <c r="P13" i="1"/>
  <c r="T12" i="1"/>
  <c r="R12" i="1"/>
  <c r="P12" i="1"/>
  <c r="T11" i="1"/>
  <c r="R11" i="1"/>
  <c r="P11" i="1"/>
  <c r="T10" i="1"/>
  <c r="R10" i="1"/>
  <c r="P10" i="1"/>
  <c r="T9" i="1"/>
  <c r="R9" i="1"/>
  <c r="P9" i="1"/>
  <c r="T8" i="1"/>
  <c r="R8" i="1"/>
  <c r="P8" i="1"/>
  <c r="T7" i="1"/>
  <c r="R7" i="1"/>
  <c r="P7" i="1"/>
  <c r="T6" i="1"/>
  <c r="R6" i="1"/>
  <c r="P6" i="1"/>
  <c r="T5" i="1"/>
  <c r="R5" i="1"/>
  <c r="P5" i="1"/>
  <c r="S5" i="1" s="1"/>
  <c r="V5" i="1" s="1"/>
  <c r="W2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5" i="1"/>
  <c r="W33" i="1" l="1"/>
  <c r="X33" i="1"/>
  <c r="X24" i="1"/>
  <c r="W24" i="1"/>
  <c r="X30" i="1"/>
  <c r="W30" i="1"/>
  <c r="X22" i="1"/>
  <c r="W22" i="1"/>
  <c r="X14" i="1"/>
  <c r="W14" i="1"/>
  <c r="W18" i="1"/>
  <c r="X18" i="1"/>
  <c r="W17" i="1"/>
  <c r="X17" i="1"/>
  <c r="X32" i="1"/>
  <c r="W32" i="1"/>
  <c r="X31" i="1"/>
  <c r="W31" i="1"/>
  <c r="X15" i="1"/>
  <c r="W15" i="1"/>
  <c r="W21" i="1"/>
  <c r="X21" i="1"/>
  <c r="W13" i="1"/>
  <c r="X13" i="1"/>
  <c r="X26" i="1"/>
  <c r="W26" i="1"/>
  <c r="X20" i="1"/>
  <c r="W20" i="1"/>
  <c r="X34" i="1"/>
  <c r="W34" i="1"/>
  <c r="X10" i="1"/>
  <c r="W10" i="1"/>
  <c r="X25" i="1"/>
  <c r="W25" i="1"/>
  <c r="X16" i="1"/>
  <c r="W16" i="1"/>
  <c r="X23" i="1"/>
  <c r="W23" i="1"/>
  <c r="X29" i="1"/>
  <c r="W29" i="1"/>
  <c r="X28" i="1"/>
  <c r="W28" i="1"/>
  <c r="W12" i="1"/>
  <c r="X12" i="1"/>
  <c r="X27" i="1"/>
  <c r="W27" i="1"/>
  <c r="X19" i="1"/>
  <c r="W19" i="1"/>
  <c r="X11" i="1"/>
  <c r="W11" i="1"/>
  <c r="W6" i="1"/>
  <c r="X6" i="1"/>
  <c r="X9" i="1"/>
  <c r="W9" i="1"/>
  <c r="X7" i="1"/>
  <c r="W8" i="1"/>
  <c r="W7" i="1"/>
  <c r="X8" i="1"/>
  <c r="W5" i="1"/>
  <c r="X5" i="1"/>
  <c r="X4" i="1" l="1"/>
  <c r="W4" i="1" l="1"/>
</calcChain>
</file>

<file path=xl/sharedStrings.xml><?xml version="1.0" encoding="utf-8"?>
<sst xmlns="http://schemas.openxmlformats.org/spreadsheetml/2006/main" count="77" uniqueCount="76">
  <si>
    <t>JJJJ-MM</t>
  </si>
  <si>
    <t>Datum</t>
  </si>
  <si>
    <t>WT</t>
  </si>
  <si>
    <t>Zeit von</t>
  </si>
  <si>
    <t>Zeit bis</t>
  </si>
  <si>
    <t>Grund</t>
  </si>
  <si>
    <t>km-Stand Start</t>
  </si>
  <si>
    <t>km-Stand Ende</t>
  </si>
  <si>
    <t>km geschäftl</t>
  </si>
  <si>
    <t>km Wohn./Arbeit</t>
  </si>
  <si>
    <t>Fahrer</t>
  </si>
  <si>
    <t>Summe</t>
  </si>
  <si>
    <t>für die Richtigkeit der Angaben</t>
  </si>
  <si>
    <t>HO</t>
  </si>
  <si>
    <r>
      <t xml:space="preserve">HO
</t>
    </r>
    <r>
      <rPr>
        <sz val="7"/>
        <color rgb="FF000000"/>
        <rFont val="Calibri"/>
        <family val="2"/>
      </rPr>
      <t>Home-
Office</t>
    </r>
  </si>
  <si>
    <t>Amt / Dienststelle:</t>
  </si>
  <si>
    <t>Name, Vorname:</t>
  </si>
  <si>
    <t>Personalnummer:</t>
  </si>
  <si>
    <t>KFZ-Kennzeichen:</t>
  </si>
  <si>
    <t>IBAN:</t>
  </si>
  <si>
    <t>Institut:</t>
  </si>
  <si>
    <t>abz. Wohn.-Arb. km 
a  0,20 €</t>
  </si>
  <si>
    <t>Monat</t>
  </si>
  <si>
    <t>MN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</si>
  <si>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</si>
  <si>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</si>
  <si>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</si>
  <si>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</si>
  <si>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</si>
  <si>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</si>
  <si>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</si>
  <si>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</si>
  <si>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</si>
  <si>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</si>
  <si>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</si>
  <si>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</si>
  <si>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</si>
  <si>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</si>
  <si>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</si>
  <si>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</si>
  <si>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</si>
  <si>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</si>
  <si>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</si>
  <si>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</si>
  <si>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</si>
  <si>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</si>
  <si>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</si>
  <si>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</si>
  <si>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</t>
  </si>
  <si>
    <t>#</t>
  </si>
  <si>
    <t>Abrechnungsmonat:</t>
  </si>
  <si>
    <t>Mustermann, Max</t>
  </si>
  <si>
    <t>Amt / Sachgebiet</t>
  </si>
  <si>
    <t>IK-XXYYY</t>
  </si>
  <si>
    <t>DE00 9999 8888 7777 6666 55</t>
  </si>
  <si>
    <t>Personalamt</t>
  </si>
  <si>
    <t>Amtsleitung</t>
  </si>
  <si>
    <t>(Sachlichkeit, Datum, Unterschrift)</t>
  </si>
  <si>
    <t xml:space="preserve"> (Datum, Unterschrift)</t>
  </si>
  <si>
    <t>Entfernung DS-WO:</t>
  </si>
  <si>
    <t>Dienststelle (DS):</t>
  </si>
  <si>
    <t>Wohnort (WO):</t>
  </si>
  <si>
    <t>geschft. km 
a  0,38 € /
HO a 0,20 €</t>
  </si>
  <si>
    <t>DS</t>
  </si>
  <si>
    <t>WO</t>
  </si>
  <si>
    <t>WOWO</t>
  </si>
  <si>
    <t>DSWO</t>
  </si>
  <si>
    <t>WODS</t>
  </si>
  <si>
    <t>DSDS</t>
  </si>
  <si>
    <t>Start-Ort</t>
  </si>
  <si>
    <t>Stop-Ort</t>
  </si>
  <si>
    <r>
      <t xml:space="preserve">Fahrstrecke / Ziel
</t>
    </r>
    <r>
      <rPr>
        <b/>
        <i/>
        <sz val="10"/>
        <color rgb="FF000000"/>
        <rFont val="Calibri"/>
        <family val="2"/>
      </rPr>
      <t xml:space="preserve">
WO - ……………………………...……….. - DS</t>
    </r>
  </si>
  <si>
    <t>--</t>
  </si>
  <si>
    <t>Bank oder Sparkasse</t>
  </si>
  <si>
    <t>Sachgebiet, Ritterstraße 14, 99310 Arnstadt</t>
  </si>
  <si>
    <t>Musterstr. 99, OT Musterdorf, 99999 Musterstadt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</si>
</sst>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.00&quot; €&quot;_-;\-* #,##0.00&quot; €&quot;_-;_-* \-??&quot; €&quot;_-;_-@_-"/>
    <numFmt numFmtId="166" formatCode="ddd"/>
    <numFmt numFmtId="167" formatCode="#,##0_ ;\-#,##0&quot; km&quot;"/>
    <numFmt numFmtId="168" formatCode="#,##0.00\ &quot;€&quot;"/>
    <numFmt numFmtId="169" formatCode="&quot;(&quot;#,##0.00\ &quot;€&quot;&quot;)&quot;"/>
  </numFmts>
  <fonts count="13" x14ac:knownFonts="1">
    <font>
      <sz val="11"/>
      <color rgb="FF000000"/>
      <name val="Calibri"/>
      <family val="2"/>
      <charset val="1"/>
    </font>
    <font>
      <sz val="6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7"/>
      <color rgb="FF000000"/>
      <name val="Calibri"/>
      <family val="2"/>
    </font>
    <font>
      <sz val="8"/>
      <color rgb="FF000000"/>
      <name val="Calibri"/>
      <family val="2"/>
      <charset val="1"/>
    </font>
    <font>
      <b/>
      <sz val="20"/>
      <color rgb="FF000000"/>
      <name val="Calibri"/>
      <family val="2"/>
    </font>
    <font>
      <sz val="7"/>
      <color rgb="FF000000"/>
      <name val="Calibri"/>
      <family val="2"/>
      <charset val="1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4" fillId="0" borderId="0" applyBorder="0" applyProtection="0"/>
    <xf numFmtId="164" fontId="4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3" fontId="0" fillId="0" borderId="0" xfId="0" applyNumberFormat="1" applyAlignment="1">
      <alignment horizontal="center" vertical="top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6" fillId="3" borderId="2" xfId="0" applyFont="1" applyFill="1" applyBorder="1" applyAlignment="1">
      <alignment horizontal="center" vertical="top"/>
    </xf>
    <xf numFmtId="14" fontId="0" fillId="0" borderId="2" xfId="0" applyNumberFormat="1" applyBorder="1" applyAlignment="1" applyProtection="1">
      <alignment horizontal="center" vertical="top" wrapText="1"/>
      <protection locked="0"/>
    </xf>
    <xf numFmtId="20" fontId="0" fillId="0" borderId="2" xfId="0" applyNumberForma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vertical="top" wrapText="1"/>
      <protection hidden="1"/>
    </xf>
    <xf numFmtId="166" fontId="0" fillId="0" borderId="2" xfId="0" applyNumberFormat="1" applyBorder="1" applyAlignment="1" applyProtection="1">
      <alignment horizontal="center" vertical="top" wrapText="1"/>
      <protection hidden="1"/>
    </xf>
    <xf numFmtId="3" fontId="0" fillId="0" borderId="2" xfId="0" applyNumberFormat="1" applyBorder="1" applyAlignment="1" applyProtection="1">
      <alignment horizontal="center" vertical="top" wrapText="1"/>
      <protection hidden="1"/>
    </xf>
    <xf numFmtId="0" fontId="0" fillId="0" borderId="2" xfId="0" applyBorder="1" applyAlignment="1" applyProtection="1">
      <alignment horizontal="center" vertical="top" wrapText="1"/>
      <protection hidden="1"/>
    </xf>
    <xf numFmtId="168" fontId="4" fillId="0" borderId="2" xfId="1" applyNumberFormat="1" applyBorder="1" applyAlignment="1" applyProtection="1">
      <alignment vertical="top"/>
      <protection hidden="1"/>
    </xf>
    <xf numFmtId="165" fontId="3" fillId="0" borderId="2" xfId="1" applyFont="1" applyBorder="1" applyAlignment="1" applyProtection="1">
      <alignment horizontal="center" vertical="top" wrapText="1"/>
      <protection hidden="1"/>
    </xf>
    <xf numFmtId="167" fontId="0" fillId="0" borderId="2" xfId="1" applyNumberFormat="1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wrapText="1"/>
    </xf>
    <xf numFmtId="168" fontId="4" fillId="0" borderId="4" xfId="1" applyNumberFormat="1" applyBorder="1" applyAlignment="1" applyProtection="1">
      <alignment vertical="top"/>
      <protection hidden="1"/>
    </xf>
    <xf numFmtId="169" fontId="8" fillId="0" borderId="5" xfId="1" applyNumberFormat="1" applyFont="1" applyBorder="1" applyAlignment="1" applyProtection="1">
      <alignment horizontal="left"/>
      <protection hidden="1"/>
    </xf>
    <xf numFmtId="20" fontId="0" fillId="0" borderId="4" xfId="0" applyNumberFormat="1" applyBorder="1" applyAlignment="1" applyProtection="1">
      <alignment horizontal="center" vertical="top" wrapText="1"/>
      <protection locked="0"/>
    </xf>
    <xf numFmtId="20" fontId="0" fillId="0" borderId="5" xfId="0" applyNumberFormat="1" applyBorder="1" applyAlignment="1" applyProtection="1">
      <alignment horizontal="center" vertical="top" wrapText="1"/>
      <protection locked="0"/>
    </xf>
    <xf numFmtId="0" fontId="6" fillId="3" borderId="2" xfId="0" applyFont="1" applyFill="1" applyBorder="1" applyAlignment="1" applyProtection="1">
      <alignment horizontal="center" vertical="top"/>
      <protection hidden="1"/>
    </xf>
    <xf numFmtId="0" fontId="3" fillId="2" borderId="2" xfId="0" applyFont="1" applyFill="1" applyBorder="1" applyAlignment="1" applyProtection="1">
      <alignment horizontal="center" vertical="top" wrapText="1"/>
      <protection hidden="1"/>
    </xf>
    <xf numFmtId="3" fontId="3" fillId="2" borderId="2" xfId="0" applyNumberFormat="1" applyFont="1" applyFill="1" applyBorder="1" applyAlignment="1" applyProtection="1">
      <alignment horizontal="center" vertical="top" wrapText="1"/>
      <protection hidden="1"/>
    </xf>
    <xf numFmtId="165" fontId="3" fillId="2" borderId="2" xfId="1" applyFont="1" applyFill="1" applyBorder="1" applyAlignment="1" applyProtection="1">
      <alignment horizontal="right" vertical="top" wrapText="1"/>
      <protection hidden="1"/>
    </xf>
    <xf numFmtId="3" fontId="2" fillId="0" borderId="7" xfId="0" applyNumberFormat="1" applyFont="1" applyBorder="1" applyAlignment="1" applyProtection="1">
      <alignment vertical="center"/>
      <protection hidden="1"/>
    </xf>
    <xf numFmtId="3" fontId="2" fillId="0" borderId="13" xfId="0" applyNumberFormat="1" applyFont="1" applyBorder="1" applyAlignment="1" applyProtection="1">
      <alignment vertical="center"/>
      <protection hidden="1"/>
    </xf>
    <xf numFmtId="0" fontId="2" fillId="0" borderId="5" xfId="0" applyFont="1" applyBorder="1" applyAlignment="1">
      <alignment horizontal="left" vertical="center"/>
    </xf>
    <xf numFmtId="3" fontId="0" fillId="0" borderId="0" xfId="0" applyNumberFormat="1" applyProtection="1">
      <protection hidden="1"/>
    </xf>
    <xf numFmtId="0" fontId="12" fillId="2" borderId="4" xfId="0" applyFont="1" applyFill="1" applyBorder="1" applyAlignment="1" applyProtection="1">
      <alignment horizontal="center" vertical="center" textRotation="90"/>
      <protection hidden="1"/>
    </xf>
    <xf numFmtId="0" fontId="12" fillId="2" borderId="5" xfId="0" applyFont="1" applyFill="1" applyBorder="1" applyAlignment="1" applyProtection="1">
      <alignment horizontal="center" vertical="center" textRotation="90"/>
      <protection hidden="1"/>
    </xf>
    <xf numFmtId="3" fontId="0" fillId="0" borderId="2" xfId="0" applyNumberFormat="1" applyBorder="1" applyAlignment="1" applyProtection="1">
      <alignment horizontal="center" vertical="top" wrapText="1"/>
      <protection locked="0"/>
    </xf>
    <xf numFmtId="0" fontId="9" fillId="0" borderId="6" xfId="0" applyNumberFormat="1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vertical="center"/>
      <protection hidden="1"/>
    </xf>
    <xf numFmtId="3" fontId="2" fillId="0" borderId="14" xfId="0" applyNumberFormat="1" applyFont="1" applyBorder="1" applyAlignment="1" applyProtection="1">
      <alignment vertical="center"/>
      <protection hidden="1"/>
    </xf>
    <xf numFmtId="3" fontId="2" fillId="0" borderId="15" xfId="0" applyNumberFormat="1" applyFont="1" applyBorder="1" applyAlignment="1" applyProtection="1">
      <alignment vertical="center"/>
      <protection hidden="1"/>
    </xf>
    <xf numFmtId="20" fontId="10" fillId="0" borderId="16" xfId="0" applyNumberFormat="1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7" xfId="0" applyFont="1" applyBorder="1" applyAlignment="1" applyProtection="1">
      <alignment horizontal="left" vertical="center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3" fontId="2" fillId="0" borderId="13" xfId="0" applyNumberFormat="1" applyFont="1" applyBorder="1" applyAlignment="1" applyProtection="1">
      <alignment horizontal="left" vertical="center"/>
      <protection hidden="1"/>
    </xf>
    <xf numFmtId="3" fontId="2" fillId="0" borderId="1" xfId="0" applyNumberFormat="1" applyFont="1" applyBorder="1" applyAlignment="1" applyProtection="1">
      <alignment horizontal="left" vertical="center"/>
      <protection hidden="1"/>
    </xf>
    <xf numFmtId="20" fontId="10" fillId="0" borderId="6" xfId="0" applyNumberFormat="1" applyFont="1" applyBorder="1" applyAlignment="1" applyProtection="1">
      <alignment horizontal="left" vertical="center" wrapText="1"/>
      <protection locked="0"/>
    </xf>
    <xf numFmtId="20" fontId="10" fillId="0" borderId="5" xfId="0" applyNumberFormat="1" applyFont="1" applyBorder="1" applyAlignment="1" applyProtection="1">
      <alignment horizontal="left" vertical="center" wrapText="1"/>
      <protection locked="0"/>
    </xf>
    <xf numFmtId="20" fontId="9" fillId="0" borderId="8" xfId="0" applyNumberFormat="1" applyFont="1" applyBorder="1" applyAlignment="1" applyProtection="1">
      <alignment horizontal="left" vertical="center" wrapText="1"/>
      <protection locked="0"/>
    </xf>
    <xf numFmtId="20" fontId="9" fillId="0" borderId="1" xfId="0" applyNumberFormat="1" applyFont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hidden="1"/>
    </xf>
    <xf numFmtId="20" fontId="0" fillId="0" borderId="4" xfId="0" applyNumberFormat="1" applyBorder="1" applyAlignment="1" applyProtection="1">
      <alignment horizontal="left" vertical="top" wrapText="1"/>
      <protection locked="0"/>
    </xf>
    <xf numFmtId="20" fontId="0" fillId="0" borderId="5" xfId="0" applyNumberFormat="1" applyBorder="1" applyAlignment="1" applyProtection="1">
      <alignment horizontal="left" vertical="top" wrapText="1"/>
      <protection locked="0"/>
    </xf>
    <xf numFmtId="20" fontId="0" fillId="0" borderId="6" xfId="0" applyNumberFormat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hidden="1"/>
    </xf>
    <xf numFmtId="0" fontId="3" fillId="2" borderId="5" xfId="0" applyFont="1" applyFill="1" applyBorder="1" applyAlignment="1" applyProtection="1">
      <alignment horizontal="center" vertical="top" wrapText="1"/>
      <protection hidden="1"/>
    </xf>
    <xf numFmtId="0" fontId="3" fillId="2" borderId="4" xfId="0" applyFont="1" applyFill="1" applyBorder="1" applyAlignment="1" applyProtection="1">
      <alignment horizontal="left" vertical="top" wrapText="1"/>
      <protection hidden="1"/>
    </xf>
    <xf numFmtId="0" fontId="3" fillId="2" borderId="5" xfId="0" applyFont="1" applyFill="1" applyBorder="1" applyAlignment="1" applyProtection="1">
      <alignment horizontal="left" vertical="top" wrapText="1"/>
      <protection hidden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wrapText="1"/>
    </xf>
    <xf numFmtId="0" fontId="2" fillId="0" borderId="0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wrapText="1"/>
    </xf>
    <xf numFmtId="0" fontId="2" fillId="0" borderId="7" xfId="0" applyFont="1" applyBorder="1" applyAlignment="1" applyProtection="1">
      <alignment horizontal="right" vertical="center"/>
      <protection hidden="1"/>
    </xf>
    <xf numFmtId="0" fontId="2" fillId="0" borderId="9" xfId="0" applyFont="1" applyBorder="1" applyAlignment="1" applyProtection="1">
      <alignment horizontal="right" vertical="center"/>
      <protection hidden="1"/>
    </xf>
    <xf numFmtId="0" fontId="2" fillId="0" borderId="4" xfId="0" applyFont="1" applyBorder="1" applyAlignment="1" applyProtection="1">
      <alignment horizontal="left" vertical="center"/>
      <protection hidden="1"/>
    </xf>
    <xf numFmtId="0" fontId="2" fillId="0" borderId="6" xfId="0" applyFont="1" applyBorder="1" applyAlignment="1" applyProtection="1">
      <alignment horizontal="left" vertical="center"/>
      <protection hidden="1"/>
    </xf>
    <xf numFmtId="3" fontId="2" fillId="0" borderId="4" xfId="0" applyNumberFormat="1" applyFont="1" applyBorder="1" applyAlignment="1" applyProtection="1">
      <alignment horizontal="left" vertical="center"/>
      <protection hidden="1"/>
    </xf>
    <xf numFmtId="3" fontId="2" fillId="0" borderId="6" xfId="0" applyNumberFormat="1" applyFont="1" applyBorder="1" applyAlignment="1" applyProtection="1">
      <alignment horizontal="left" vertical="center"/>
      <protection hidden="1"/>
    </xf>
    <xf numFmtId="0" fontId="7" fillId="0" borderId="11" xfId="0" applyFont="1" applyBorder="1" applyAlignment="1" applyProtection="1">
      <alignment horizontal="right" vertical="center"/>
      <protection hidden="1"/>
    </xf>
    <xf numFmtId="0" fontId="7" fillId="0" borderId="12" xfId="0" applyFont="1" applyBorder="1" applyAlignment="1" applyProtection="1">
      <alignment horizontal="right" vertical="center"/>
      <protection hidden="1"/>
    </xf>
    <xf numFmtId="0" fontId="7" fillId="0" borderId="13" xfId="0" applyFont="1" applyBorder="1" applyAlignment="1" applyProtection="1">
      <alignment horizontal="right" vertical="center"/>
      <protection hidden="1"/>
    </xf>
    <xf numFmtId="0" fontId="7" fillId="0" borderId="10" xfId="0" applyFont="1" applyBorder="1" applyAlignment="1" applyProtection="1">
      <alignment horizontal="right" vertical="center"/>
      <protection hidden="1"/>
    </xf>
    <xf numFmtId="0" fontId="2" fillId="0" borderId="13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20" fontId="9" fillId="0" borderId="9" xfId="0" applyNumberFormat="1" applyFont="1" applyBorder="1" applyAlignment="1" applyProtection="1">
      <alignment horizontal="left" vertical="center" wrapText="1"/>
      <protection locked="0"/>
    </xf>
    <xf numFmtId="20" fontId="9" fillId="0" borderId="1" xfId="0" applyNumberFormat="1" applyFont="1" applyBorder="1" applyAlignment="1" applyProtection="1">
      <alignment horizontal="left" vertical="center" wrapText="1"/>
      <protection locked="0"/>
    </xf>
    <xf numFmtId="20" fontId="9" fillId="0" borderId="10" xfId="0" applyNumberFormat="1" applyFont="1" applyBorder="1" applyAlignment="1" applyProtection="1">
      <alignment horizontal="left" vertical="center" wrapText="1"/>
      <protection locked="0"/>
    </xf>
    <xf numFmtId="0" fontId="9" fillId="0" borderId="8" xfId="2" applyNumberFormat="1" applyFont="1" applyBorder="1" applyAlignment="1" applyProtection="1">
      <alignment horizontal="left" vertical="top" wrapText="1"/>
      <protection locked="0"/>
    </xf>
    <xf numFmtId="0" fontId="9" fillId="0" borderId="9" xfId="2" applyNumberFormat="1" applyFont="1" applyBorder="1" applyAlignment="1" applyProtection="1">
      <alignment horizontal="left" vertical="top" wrapText="1"/>
      <protection locked="0"/>
    </xf>
  </cellXfs>
  <cellStyles count="3">
    <cellStyle name="Komma" xfId="2" builtinId="3"/>
    <cellStyle name="Standard" xfId="0" builtinId="0"/>
    <cellStyle name="Währung" xfId="1" builtinId="4"/>
  </cellStyles>
  <dxfs count="8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15448</xdr:colOff>
      <xdr:row>0</xdr:row>
      <xdr:rowOff>92685</xdr:rowOff>
    </xdr:from>
    <xdr:to>
      <xdr:col>16</xdr:col>
      <xdr:colOff>573739</xdr:colOff>
      <xdr:row>2</xdr:row>
      <xdr:rowOff>264135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5184" y="92685"/>
          <a:ext cx="558291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8"/>
  <sheetViews>
    <sheetView tabSelected="1" zoomScaleNormal="100" workbookViewId="0">
      <pane xSplit="3" ySplit="4" topLeftCell="D26" activePane="bottomRight" state="frozen"/>
      <selection pane="topRight" activeCell="E1" sqref="E1"/>
      <selection pane="bottomLeft" activeCell="A488" sqref="A488"/>
      <selection pane="bottomRight" activeCell="C5" sqref="C5"/>
    </sheetView>
  </sheetViews>
  <sheetFormatPr baseColWidth="10" defaultColWidth="11.42578125" defaultRowHeight="15" x14ac:dyDescent="0.25"/>
  <cols>
    <col min="1" max="1" width="2.7109375" style="6" bestFit="1" customWidth="1"/>
    <col min="2" max="2" width="9.28515625" style="1" bestFit="1" customWidth="1"/>
    <col min="3" max="3" width="11.5703125" style="2" customWidth="1"/>
    <col min="4" max="4" width="5" style="2" customWidth="1"/>
    <col min="5" max="6" width="6.7109375" style="2" customWidth="1"/>
    <col min="7" max="7" width="5.5703125" style="2" customWidth="1"/>
    <col min="8" max="8" width="4.7109375" style="2" customWidth="1"/>
    <col min="9" max="9" width="13.140625" style="2" customWidth="1"/>
    <col min="10" max="10" width="21.140625" style="3" customWidth="1"/>
    <col min="11" max="11" width="4.7109375" style="3" customWidth="1"/>
    <col min="12" max="12" width="16.85546875" style="3" customWidth="1"/>
    <col min="13" max="13" width="25.42578125" style="3" customWidth="1"/>
    <col min="14" max="15" width="9.7109375" style="4" customWidth="1"/>
    <col min="16" max="17" width="8.7109375" style="4" customWidth="1"/>
    <col min="18" max="18" width="13.5703125" style="2" customWidth="1"/>
    <col min="19" max="19" width="9.5703125" style="2" customWidth="1"/>
    <col min="20" max="20" width="5.28515625" style="2" bestFit="1" customWidth="1"/>
    <col min="21" max="21" width="11.7109375" style="2" customWidth="1"/>
    <col min="22" max="22" width="12.7109375" style="2" customWidth="1"/>
    <col min="23" max="23" width="14.42578125" style="2" customWidth="1"/>
    <col min="24" max="24" width="12" style="2" customWidth="1"/>
  </cols>
  <sheetData>
    <row r="1" spans="1:24" s="5" customFormat="1" ht="18.95" customHeight="1" x14ac:dyDescent="0.25">
      <c r="A1" s="45" t="s">
        <v>16</v>
      </c>
      <c r="B1" s="46"/>
      <c r="C1" s="46"/>
      <c r="D1" s="51" t="s">
        <v>51</v>
      </c>
      <c r="E1" s="51"/>
      <c r="F1" s="51"/>
      <c r="G1" s="51"/>
      <c r="H1" s="51"/>
      <c r="I1" s="51"/>
      <c r="J1" s="51"/>
      <c r="K1" s="45" t="s">
        <v>17</v>
      </c>
      <c r="L1" s="46"/>
      <c r="M1" s="80">
        <v>9999</v>
      </c>
      <c r="N1" s="80"/>
      <c r="O1" s="80"/>
      <c r="P1" s="81"/>
      <c r="Q1" s="41"/>
      <c r="R1" s="32" t="s">
        <v>20</v>
      </c>
      <c r="S1" s="51" t="s">
        <v>73</v>
      </c>
      <c r="T1" s="51"/>
      <c r="U1" s="51"/>
      <c r="V1" s="77"/>
      <c r="W1" s="65" t="s">
        <v>50</v>
      </c>
      <c r="X1" s="66"/>
    </row>
    <row r="2" spans="1:24" s="19" customFormat="1" ht="18.95" customHeight="1" x14ac:dyDescent="0.25">
      <c r="A2" s="75" t="s">
        <v>15</v>
      </c>
      <c r="B2" s="76"/>
      <c r="C2" s="76"/>
      <c r="D2" s="52" t="s">
        <v>52</v>
      </c>
      <c r="E2" s="52"/>
      <c r="F2" s="52"/>
      <c r="G2" s="52"/>
      <c r="H2" s="52"/>
      <c r="I2" s="52"/>
      <c r="J2" s="52"/>
      <c r="K2" s="47" t="s">
        <v>18</v>
      </c>
      <c r="L2" s="48"/>
      <c r="M2" s="78" t="s">
        <v>53</v>
      </c>
      <c r="N2" s="78"/>
      <c r="O2" s="78"/>
      <c r="P2" s="79"/>
      <c r="Q2" s="42"/>
      <c r="R2" s="33" t="s">
        <v>19</v>
      </c>
      <c r="S2" s="78" t="s">
        <v>54</v>
      </c>
      <c r="T2" s="78"/>
      <c r="U2" s="78"/>
      <c r="V2" s="79"/>
      <c r="W2" s="71" t="str">
        <f>IF(C5="","",YEAR($C$5))&amp;" / "&amp;IF(C5="","",VLOOKUP((MONTH(C5)),INFO!$A:$C,2,0))</f>
        <v xml:space="preserve"> / </v>
      </c>
      <c r="X2" s="72"/>
    </row>
    <row r="3" spans="1:24" s="5" customFormat="1" ht="27.95" customHeight="1" x14ac:dyDescent="0.25">
      <c r="A3" s="67" t="s">
        <v>60</v>
      </c>
      <c r="B3" s="68"/>
      <c r="C3" s="68"/>
      <c r="D3" s="49" t="s">
        <v>74</v>
      </c>
      <c r="E3" s="49"/>
      <c r="F3" s="49"/>
      <c r="G3" s="49"/>
      <c r="H3" s="49"/>
      <c r="I3" s="49"/>
      <c r="J3" s="49"/>
      <c r="K3" s="44" t="s">
        <v>61</v>
      </c>
      <c r="L3" s="40"/>
      <c r="M3" s="49" t="s">
        <v>75</v>
      </c>
      <c r="N3" s="49"/>
      <c r="O3" s="49"/>
      <c r="P3" s="50"/>
      <c r="Q3" s="43"/>
      <c r="R3" s="69" t="s">
        <v>59</v>
      </c>
      <c r="S3" s="70"/>
      <c r="T3" s="70"/>
      <c r="U3" s="39">
        <v>99</v>
      </c>
      <c r="V3" s="34"/>
      <c r="W3" s="73"/>
      <c r="X3" s="74"/>
    </row>
    <row r="4" spans="1:24" ht="45" customHeight="1" x14ac:dyDescent="0.25">
      <c r="A4" s="28" t="s">
        <v>49</v>
      </c>
      <c r="B4" s="29" t="s">
        <v>0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14</v>
      </c>
      <c r="H4" s="36" t="s">
        <v>69</v>
      </c>
      <c r="I4" s="53" t="s">
        <v>71</v>
      </c>
      <c r="J4" s="53"/>
      <c r="K4" s="37" t="s">
        <v>70</v>
      </c>
      <c r="L4" s="59" t="s">
        <v>5</v>
      </c>
      <c r="M4" s="60"/>
      <c r="N4" s="30" t="s">
        <v>6</v>
      </c>
      <c r="O4" s="30" t="s">
        <v>7</v>
      </c>
      <c r="P4" s="30" t="s">
        <v>8</v>
      </c>
      <c r="Q4" s="30" t="s">
        <v>9</v>
      </c>
      <c r="R4" s="29" t="s">
        <v>10</v>
      </c>
      <c r="S4" s="57" t="s">
        <v>62</v>
      </c>
      <c r="T4" s="58"/>
      <c r="U4" s="29" t="s">
        <v>21</v>
      </c>
      <c r="V4" s="29" t="s">
        <v>11</v>
      </c>
      <c r="W4" s="31" t="str">
        <f>"Summe Monat "&amp;"("&amp;SUBTOTAL(9,$W$5:$W$34)&amp;" €)"</f>
        <v>Summe Monat (0 €)</v>
      </c>
      <c r="X4" s="29" t="str">
        <f>"gesch. km / Monat "&amp;"("&amp;SUBTOTAL(9,$X$5:$X$34)&amp;" km)"</f>
        <v>gesch. km / Monat (0 km)</v>
      </c>
    </row>
    <row r="5" spans="1:24" ht="29.1" customHeight="1" x14ac:dyDescent="0.25">
      <c r="A5" s="7">
        <v>1</v>
      </c>
      <c r="B5" s="10" t="str">
        <f>IF(C5="","",YEAR($C5)&amp;"-"&amp;(VLOOKUP((MONTH($C5)),INFO!$A:$C,3,0)))</f>
        <v/>
      </c>
      <c r="C5" s="8"/>
      <c r="D5" s="11" t="str">
        <f>IF(C5="","",C5)</f>
        <v/>
      </c>
      <c r="E5" s="9"/>
      <c r="F5" s="9"/>
      <c r="G5" s="9"/>
      <c r="H5" s="26"/>
      <c r="I5" s="56"/>
      <c r="J5" s="56"/>
      <c r="K5" s="27"/>
      <c r="L5" s="54"/>
      <c r="M5" s="55"/>
      <c r="N5" s="38"/>
      <c r="O5" s="38"/>
      <c r="P5" s="12" t="str">
        <f>IF(O5="","",O5-N5)</f>
        <v/>
      </c>
      <c r="Q5" s="12" t="str">
        <f>IF(O5="","",IFERROR(VLOOKUP((IF(OR(H5="",K5=""),"",H5&amp;K5)),INFO!$I$1:$J$4,2,0),"Start-Stop-Ort"))</f>
        <v/>
      </c>
      <c r="R5" s="13" t="str">
        <f t="shared" ref="R5:R34" si="0">IF(O5="","",$D$1)</f>
        <v/>
      </c>
      <c r="S5" s="24" t="str">
        <f t="shared" ref="S5:S34" si="1">IF(OR(H5="",K5=""),"",(P5)*(IF(G5="HO",0.2,0.38)))</f>
        <v/>
      </c>
      <c r="T5" s="25" t="str">
        <f t="shared" ref="T5:T34" si="2">IF(O5="","",IF(G5="HO",0.2,0.38))</f>
        <v/>
      </c>
      <c r="U5" s="14" t="str">
        <f t="shared" ref="U5:U34" si="3">IF(OR(H5="",K5=""),"",IF(G5="HO",0,Q5*0.2))</f>
        <v/>
      </c>
      <c r="V5" s="14" t="str">
        <f t="shared" ref="V5:V34" si="4">IF(OR(H5="",K5=""),"",IF(U5&gt;S5,0,S5-U5))</f>
        <v/>
      </c>
      <c r="W5" s="15" t="str">
        <f t="shared" ref="W5:W34" si="5">IF($B5=$B6,"",SUMIF($B:$B,$B5,$V:$V))</f>
        <v/>
      </c>
      <c r="X5" s="16" t="str">
        <f>IF($B5=$B6,"",SUMIF($B:$B,$B5,$P:$P))</f>
        <v/>
      </c>
    </row>
    <row r="6" spans="1:24" ht="29.1" customHeight="1" x14ac:dyDescent="0.25">
      <c r="A6" s="7">
        <v>2</v>
      </c>
      <c r="B6" s="10" t="str">
        <f>IF(C6="","",YEAR($C6)&amp;"-"&amp;(VLOOKUP((MONTH($C6)),INFO!$A:$C,3,0)))</f>
        <v/>
      </c>
      <c r="C6" s="8"/>
      <c r="D6" s="11" t="str">
        <f t="shared" ref="D6:D34" si="6">IF(C6="","",C6)</f>
        <v/>
      </c>
      <c r="E6" s="9"/>
      <c r="F6" s="9"/>
      <c r="G6" s="9"/>
      <c r="H6" s="26"/>
      <c r="I6" s="56"/>
      <c r="J6" s="56"/>
      <c r="K6" s="27"/>
      <c r="L6" s="54"/>
      <c r="M6" s="55"/>
      <c r="N6" s="38"/>
      <c r="O6" s="38"/>
      <c r="P6" s="12" t="str">
        <f t="shared" ref="P6:P34" si="7">IF(O6="","",O6-N6)</f>
        <v/>
      </c>
      <c r="Q6" s="12" t="str">
        <f>IF(O6="","",IFERROR(VLOOKUP((IF(OR(H6="",K6=""),"",H6&amp;K6)),INFO!$I$1:$J$4,2,0),"Start-Stop-Ort"))</f>
        <v/>
      </c>
      <c r="R6" s="13" t="str">
        <f t="shared" si="0"/>
        <v/>
      </c>
      <c r="S6" s="24" t="str">
        <f t="shared" si="1"/>
        <v/>
      </c>
      <c r="T6" s="25" t="str">
        <f t="shared" si="2"/>
        <v/>
      </c>
      <c r="U6" s="14" t="str">
        <f t="shared" si="3"/>
        <v/>
      </c>
      <c r="V6" s="14" t="str">
        <f t="shared" si="4"/>
        <v/>
      </c>
      <c r="W6" s="15" t="str">
        <f t="shared" si="5"/>
        <v/>
      </c>
      <c r="X6" s="16" t="str">
        <f t="shared" ref="X6:X34" si="8">IF($B6=$B7,"",SUMIF($B:$B,$B6,$P:$P))</f>
        <v/>
      </c>
    </row>
    <row r="7" spans="1:24" ht="29.1" customHeight="1" x14ac:dyDescent="0.25">
      <c r="A7" s="7">
        <v>3</v>
      </c>
      <c r="B7" s="10" t="str">
        <f>IF(C7="","",YEAR($C7)&amp;"-"&amp;(VLOOKUP((MONTH($C7)),INFO!$A:$C,3,0)))</f>
        <v/>
      </c>
      <c r="C7" s="8"/>
      <c r="D7" s="11" t="str">
        <f t="shared" si="6"/>
        <v/>
      </c>
      <c r="E7" s="9"/>
      <c r="F7" s="9"/>
      <c r="G7" s="9"/>
      <c r="H7" s="26"/>
      <c r="I7" s="56"/>
      <c r="J7" s="56"/>
      <c r="K7" s="27"/>
      <c r="L7" s="54"/>
      <c r="M7" s="55"/>
      <c r="N7" s="38"/>
      <c r="O7" s="38"/>
      <c r="P7" s="12" t="str">
        <f t="shared" si="7"/>
        <v/>
      </c>
      <c r="Q7" s="12" t="str">
        <f>IF(O7="","",IFERROR(VLOOKUP((IF(OR(H7="",K7=""),"",H7&amp;K7)),INFO!$I$1:$J$4,2,0),"Start-Stop-Ort"))</f>
        <v/>
      </c>
      <c r="R7" s="13" t="str">
        <f t="shared" si="0"/>
        <v/>
      </c>
      <c r="S7" s="24" t="str">
        <f t="shared" si="1"/>
        <v/>
      </c>
      <c r="T7" s="25" t="str">
        <f t="shared" si="2"/>
        <v/>
      </c>
      <c r="U7" s="14" t="str">
        <f t="shared" si="3"/>
        <v/>
      </c>
      <c r="V7" s="14" t="str">
        <f t="shared" si="4"/>
        <v/>
      </c>
      <c r="W7" s="15" t="str">
        <f t="shared" si="5"/>
        <v/>
      </c>
      <c r="X7" s="16" t="str">
        <f t="shared" si="8"/>
        <v/>
      </c>
    </row>
    <row r="8" spans="1:24" ht="29.1" customHeight="1" x14ac:dyDescent="0.25">
      <c r="A8" s="7">
        <v>4</v>
      </c>
      <c r="B8" s="10" t="str">
        <f>IF(C8="","",YEAR($C8)&amp;"-"&amp;(VLOOKUP((MONTH($C8)),INFO!$A:$C,3,0)))</f>
        <v/>
      </c>
      <c r="C8" s="8"/>
      <c r="D8" s="11" t="str">
        <f t="shared" si="6"/>
        <v/>
      </c>
      <c r="E8" s="9"/>
      <c r="F8" s="9"/>
      <c r="G8" s="9"/>
      <c r="H8" s="26"/>
      <c r="I8" s="56"/>
      <c r="J8" s="56"/>
      <c r="K8" s="27"/>
      <c r="L8" s="54"/>
      <c r="M8" s="55"/>
      <c r="N8" s="38"/>
      <c r="O8" s="38"/>
      <c r="P8" s="12" t="str">
        <f t="shared" si="7"/>
        <v/>
      </c>
      <c r="Q8" s="12" t="str">
        <f>IF(O8="","",IFERROR(VLOOKUP((IF(OR(H8="",K8=""),"",H8&amp;K8)),INFO!$I$1:$J$4,2,0),"Start-Stop-Ort"))</f>
        <v/>
      </c>
      <c r="R8" s="13" t="str">
        <f t="shared" si="0"/>
        <v/>
      </c>
      <c r="S8" s="24" t="str">
        <f t="shared" si="1"/>
        <v/>
      </c>
      <c r="T8" s="25" t="str">
        <f t="shared" si="2"/>
        <v/>
      </c>
      <c r="U8" s="14" t="str">
        <f t="shared" si="3"/>
        <v/>
      </c>
      <c r="V8" s="14" t="str">
        <f t="shared" si="4"/>
        <v/>
      </c>
      <c r="W8" s="15" t="str">
        <f t="shared" si="5"/>
        <v/>
      </c>
      <c r="X8" s="16" t="str">
        <f t="shared" si="8"/>
        <v/>
      </c>
    </row>
    <row r="9" spans="1:24" ht="29.1" customHeight="1" x14ac:dyDescent="0.25">
      <c r="A9" s="7">
        <v>5</v>
      </c>
      <c r="B9" s="10" t="str">
        <f>IF(C9="","",YEAR($C9)&amp;"-"&amp;(VLOOKUP((MONTH($C9)),INFO!$A:$C,3,0)))</f>
        <v/>
      </c>
      <c r="C9" s="8"/>
      <c r="D9" s="11" t="str">
        <f t="shared" si="6"/>
        <v/>
      </c>
      <c r="E9" s="9"/>
      <c r="F9" s="9"/>
      <c r="G9" s="9"/>
      <c r="H9" s="26"/>
      <c r="I9" s="56"/>
      <c r="J9" s="56"/>
      <c r="K9" s="27"/>
      <c r="L9" s="54"/>
      <c r="M9" s="55"/>
      <c r="N9" s="38"/>
      <c r="O9" s="38"/>
      <c r="P9" s="12" t="str">
        <f t="shared" si="7"/>
        <v/>
      </c>
      <c r="Q9" s="12" t="str">
        <f>IF(O9="","",IFERROR(VLOOKUP((IF(OR(H9="",K9=""),"",H9&amp;K9)),INFO!$I$1:$J$4,2,0),"Start-Stop-Ort"))</f>
        <v/>
      </c>
      <c r="R9" s="13" t="str">
        <f t="shared" si="0"/>
        <v/>
      </c>
      <c r="S9" s="24" t="str">
        <f t="shared" si="1"/>
        <v/>
      </c>
      <c r="T9" s="25" t="str">
        <f t="shared" si="2"/>
        <v/>
      </c>
      <c r="U9" s="14" t="str">
        <f t="shared" si="3"/>
        <v/>
      </c>
      <c r="V9" s="14" t="str">
        <f t="shared" si="4"/>
        <v/>
      </c>
      <c r="W9" s="15" t="str">
        <f t="shared" si="5"/>
        <v/>
      </c>
      <c r="X9" s="16" t="str">
        <f t="shared" si="8"/>
        <v/>
      </c>
    </row>
    <row r="10" spans="1:24" ht="29.1" customHeight="1" x14ac:dyDescent="0.25">
      <c r="A10" s="7">
        <v>6</v>
      </c>
      <c r="B10" s="10" t="str">
        <f>IF(C10="","",YEAR($C10)&amp;"-"&amp;(VLOOKUP((MONTH($C10)),INFO!$A:$C,3,0)))</f>
        <v/>
      </c>
      <c r="C10" s="8"/>
      <c r="D10" s="11" t="str">
        <f t="shared" si="6"/>
        <v/>
      </c>
      <c r="E10" s="9"/>
      <c r="F10" s="9"/>
      <c r="G10" s="9"/>
      <c r="H10" s="26"/>
      <c r="I10" s="56"/>
      <c r="J10" s="56"/>
      <c r="K10" s="27"/>
      <c r="L10" s="54"/>
      <c r="M10" s="55"/>
      <c r="N10" s="38"/>
      <c r="O10" s="38"/>
      <c r="P10" s="12" t="str">
        <f t="shared" si="7"/>
        <v/>
      </c>
      <c r="Q10" s="12" t="str">
        <f>IF(O10="","",IFERROR(VLOOKUP((IF(OR(H10="",K10=""),"",H10&amp;K10)),INFO!$I$1:$J$4,2,0),"Start-Stop-Ort"))</f>
        <v/>
      </c>
      <c r="R10" s="13" t="str">
        <f t="shared" si="0"/>
        <v/>
      </c>
      <c r="S10" s="24" t="str">
        <f t="shared" si="1"/>
        <v/>
      </c>
      <c r="T10" s="25" t="str">
        <f t="shared" si="2"/>
        <v/>
      </c>
      <c r="U10" s="14" t="str">
        <f t="shared" si="3"/>
        <v/>
      </c>
      <c r="V10" s="14" t="str">
        <f t="shared" si="4"/>
        <v/>
      </c>
      <c r="W10" s="15" t="str">
        <f t="shared" si="5"/>
        <v/>
      </c>
      <c r="X10" s="16" t="str">
        <f t="shared" si="8"/>
        <v/>
      </c>
    </row>
    <row r="11" spans="1:24" ht="29.1" customHeight="1" x14ac:dyDescent="0.25">
      <c r="A11" s="7">
        <v>7</v>
      </c>
      <c r="B11" s="10" t="str">
        <f>IF(C11="","",YEAR($C11)&amp;"-"&amp;(VLOOKUP((MONTH($C11)),INFO!$A:$C,3,0)))</f>
        <v/>
      </c>
      <c r="C11" s="8"/>
      <c r="D11" s="11" t="str">
        <f t="shared" si="6"/>
        <v/>
      </c>
      <c r="E11" s="9"/>
      <c r="F11" s="9"/>
      <c r="G11" s="9"/>
      <c r="H11" s="26"/>
      <c r="I11" s="56"/>
      <c r="J11" s="56"/>
      <c r="K11" s="27"/>
      <c r="L11" s="54"/>
      <c r="M11" s="55"/>
      <c r="N11" s="38"/>
      <c r="O11" s="38"/>
      <c r="P11" s="12" t="str">
        <f t="shared" si="7"/>
        <v/>
      </c>
      <c r="Q11" s="12" t="str">
        <f>IF(O11="","",IFERROR(VLOOKUP((IF(OR(H11="",K11=""),"",H11&amp;K11)),INFO!$I$1:$J$4,2,0),"Start-Stop-Ort"))</f>
        <v/>
      </c>
      <c r="R11" s="13" t="str">
        <f t="shared" si="0"/>
        <v/>
      </c>
      <c r="S11" s="24" t="str">
        <f t="shared" si="1"/>
        <v/>
      </c>
      <c r="T11" s="25" t="str">
        <f t="shared" si="2"/>
        <v/>
      </c>
      <c r="U11" s="14" t="str">
        <f t="shared" si="3"/>
        <v/>
      </c>
      <c r="V11" s="14" t="str">
        <f t="shared" si="4"/>
        <v/>
      </c>
      <c r="W11" s="15" t="str">
        <f t="shared" si="5"/>
        <v/>
      </c>
      <c r="X11" s="16" t="str">
        <f t="shared" si="8"/>
        <v/>
      </c>
    </row>
    <row r="12" spans="1:24" ht="29.1" customHeight="1" x14ac:dyDescent="0.25">
      <c r="A12" s="7">
        <v>8</v>
      </c>
      <c r="B12" s="10" t="str">
        <f>IF(C12="","",YEAR($C12)&amp;"-"&amp;(VLOOKUP((MONTH($C12)),INFO!$A:$C,3,0)))</f>
        <v/>
      </c>
      <c r="C12" s="8"/>
      <c r="D12" s="11" t="str">
        <f t="shared" si="6"/>
        <v/>
      </c>
      <c r="E12" s="9"/>
      <c r="F12" s="9"/>
      <c r="G12" s="9"/>
      <c r="H12" s="26"/>
      <c r="I12" s="56"/>
      <c r="J12" s="56"/>
      <c r="K12" s="27"/>
      <c r="L12" s="54"/>
      <c r="M12" s="55"/>
      <c r="N12" s="38"/>
      <c r="O12" s="38"/>
      <c r="P12" s="12" t="str">
        <f t="shared" si="7"/>
        <v/>
      </c>
      <c r="Q12" s="12" t="str">
        <f>IF(O12="","",IFERROR(VLOOKUP((IF(OR(H12="",K12=""),"",H12&amp;K12)),INFO!$I$1:$J$4,2,0),"Start-Stop-Ort"))</f>
        <v/>
      </c>
      <c r="R12" s="13" t="str">
        <f t="shared" si="0"/>
        <v/>
      </c>
      <c r="S12" s="24" t="str">
        <f t="shared" si="1"/>
        <v/>
      </c>
      <c r="T12" s="25" t="str">
        <f t="shared" si="2"/>
        <v/>
      </c>
      <c r="U12" s="14" t="str">
        <f t="shared" si="3"/>
        <v/>
      </c>
      <c r="V12" s="14" t="str">
        <f t="shared" si="4"/>
        <v/>
      </c>
      <c r="W12" s="15" t="str">
        <f t="shared" si="5"/>
        <v/>
      </c>
      <c r="X12" s="16" t="str">
        <f t="shared" si="8"/>
        <v/>
      </c>
    </row>
    <row r="13" spans="1:24" ht="29.1" customHeight="1" x14ac:dyDescent="0.25">
      <c r="A13" s="7">
        <v>9</v>
      </c>
      <c r="B13" s="10" t="str">
        <f>IF(C13="","",YEAR($C13)&amp;"-"&amp;(VLOOKUP((MONTH($C13)),INFO!$A:$C,3,0)))</f>
        <v/>
      </c>
      <c r="C13" s="8"/>
      <c r="D13" s="11" t="str">
        <f t="shared" si="6"/>
        <v/>
      </c>
      <c r="E13" s="9"/>
      <c r="F13" s="9"/>
      <c r="G13" s="9"/>
      <c r="H13" s="26"/>
      <c r="I13" s="56"/>
      <c r="J13" s="56"/>
      <c r="K13" s="27"/>
      <c r="L13" s="54"/>
      <c r="M13" s="55"/>
      <c r="N13" s="38"/>
      <c r="O13" s="38"/>
      <c r="P13" s="12" t="str">
        <f t="shared" si="7"/>
        <v/>
      </c>
      <c r="Q13" s="12" t="str">
        <f>IF(O13="","",IFERROR(VLOOKUP((IF(OR(H13="",K13=""),"",H13&amp;K13)),INFO!$I$1:$J$4,2,0),"Start-Stop-Ort"))</f>
        <v/>
      </c>
      <c r="R13" s="13" t="str">
        <f t="shared" si="0"/>
        <v/>
      </c>
      <c r="S13" s="24" t="str">
        <f t="shared" si="1"/>
        <v/>
      </c>
      <c r="T13" s="25" t="str">
        <f t="shared" si="2"/>
        <v/>
      </c>
      <c r="U13" s="14" t="str">
        <f t="shared" si="3"/>
        <v/>
      </c>
      <c r="V13" s="14" t="str">
        <f t="shared" si="4"/>
        <v/>
      </c>
      <c r="W13" s="15" t="str">
        <f t="shared" si="5"/>
        <v/>
      </c>
      <c r="X13" s="16" t="str">
        <f t="shared" si="8"/>
        <v/>
      </c>
    </row>
    <row r="14" spans="1:24" ht="29.1" customHeight="1" x14ac:dyDescent="0.25">
      <c r="A14" s="7">
        <v>10</v>
      </c>
      <c r="B14" s="10" t="str">
        <f>IF(C14="","",YEAR($C14)&amp;"-"&amp;(VLOOKUP((MONTH($C14)),INFO!$A:$C,3,0)))</f>
        <v/>
      </c>
      <c r="C14" s="8"/>
      <c r="D14" s="11" t="str">
        <f t="shared" si="6"/>
        <v/>
      </c>
      <c r="E14" s="9"/>
      <c r="F14" s="9"/>
      <c r="G14" s="9"/>
      <c r="H14" s="26"/>
      <c r="I14" s="56"/>
      <c r="J14" s="56"/>
      <c r="K14" s="27"/>
      <c r="L14" s="54"/>
      <c r="M14" s="55"/>
      <c r="N14" s="38"/>
      <c r="O14" s="38"/>
      <c r="P14" s="12" t="str">
        <f t="shared" si="7"/>
        <v/>
      </c>
      <c r="Q14" s="12" t="str">
        <f>IF(O14="","",IFERROR(VLOOKUP((IF(OR(H14="",K14=""),"",H14&amp;K14)),INFO!$I$1:$J$4,2,0),"Start-Stop-Ort"))</f>
        <v/>
      </c>
      <c r="R14" s="13" t="str">
        <f t="shared" si="0"/>
        <v/>
      </c>
      <c r="S14" s="24" t="str">
        <f t="shared" si="1"/>
        <v/>
      </c>
      <c r="T14" s="25" t="str">
        <f t="shared" si="2"/>
        <v/>
      </c>
      <c r="U14" s="14" t="str">
        <f t="shared" si="3"/>
        <v/>
      </c>
      <c r="V14" s="14" t="str">
        <f t="shared" si="4"/>
        <v/>
      </c>
      <c r="W14" s="15" t="str">
        <f t="shared" si="5"/>
        <v/>
      </c>
      <c r="X14" s="16" t="str">
        <f t="shared" si="8"/>
        <v/>
      </c>
    </row>
    <row r="15" spans="1:24" ht="29.1" customHeight="1" x14ac:dyDescent="0.25">
      <c r="A15" s="7">
        <v>11</v>
      </c>
      <c r="B15" s="10" t="str">
        <f>IF(C15="","",YEAR($C15)&amp;"-"&amp;(VLOOKUP((MONTH($C15)),INFO!$A:$C,3,0)))</f>
        <v/>
      </c>
      <c r="C15" s="8"/>
      <c r="D15" s="11" t="str">
        <f t="shared" si="6"/>
        <v/>
      </c>
      <c r="E15" s="9"/>
      <c r="F15" s="9"/>
      <c r="G15" s="9"/>
      <c r="H15" s="26"/>
      <c r="I15" s="56"/>
      <c r="J15" s="56"/>
      <c r="K15" s="27"/>
      <c r="L15" s="54"/>
      <c r="M15" s="55"/>
      <c r="N15" s="38"/>
      <c r="O15" s="38"/>
      <c r="P15" s="12" t="str">
        <f t="shared" si="7"/>
        <v/>
      </c>
      <c r="Q15" s="12" t="str">
        <f>IF(O15="","",IFERROR(VLOOKUP((IF(OR(H15="",K15=""),"",H15&amp;K15)),INFO!$I$1:$J$4,2,0),"Start-Stop-Ort"))</f>
        <v/>
      </c>
      <c r="R15" s="13" t="str">
        <f t="shared" si="0"/>
        <v/>
      </c>
      <c r="S15" s="24" t="str">
        <f t="shared" si="1"/>
        <v/>
      </c>
      <c r="T15" s="25" t="str">
        <f t="shared" si="2"/>
        <v/>
      </c>
      <c r="U15" s="14" t="str">
        <f t="shared" si="3"/>
        <v/>
      </c>
      <c r="V15" s="14" t="str">
        <f t="shared" si="4"/>
        <v/>
      </c>
      <c r="W15" s="15" t="str">
        <f t="shared" si="5"/>
        <v/>
      </c>
      <c r="X15" s="16" t="str">
        <f t="shared" si="8"/>
        <v/>
      </c>
    </row>
    <row r="16" spans="1:24" ht="29.1" customHeight="1" x14ac:dyDescent="0.25">
      <c r="A16" s="7">
        <v>12</v>
      </c>
      <c r="B16" s="10" t="str">
        <f>IF(C16="","",YEAR($C16)&amp;"-"&amp;(VLOOKUP((MONTH($C16)),INFO!$A:$C,3,0)))</f>
        <v/>
      </c>
      <c r="C16" s="8"/>
      <c r="D16" s="11" t="str">
        <f t="shared" si="6"/>
        <v/>
      </c>
      <c r="E16" s="9"/>
      <c r="F16" s="9"/>
      <c r="G16" s="9"/>
      <c r="H16" s="26"/>
      <c r="I16" s="56"/>
      <c r="J16" s="56"/>
      <c r="K16" s="27"/>
      <c r="L16" s="54"/>
      <c r="M16" s="55"/>
      <c r="N16" s="38"/>
      <c r="O16" s="38"/>
      <c r="P16" s="12" t="str">
        <f t="shared" si="7"/>
        <v/>
      </c>
      <c r="Q16" s="12" t="str">
        <f>IF(O16="","",IFERROR(VLOOKUP((IF(OR(H16="",K16=""),"",H16&amp;K16)),INFO!$I$1:$J$4,2,0),"Start-Stop-Ort"))</f>
        <v/>
      </c>
      <c r="R16" s="13" t="str">
        <f t="shared" si="0"/>
        <v/>
      </c>
      <c r="S16" s="24" t="str">
        <f t="shared" si="1"/>
        <v/>
      </c>
      <c r="T16" s="25" t="str">
        <f t="shared" si="2"/>
        <v/>
      </c>
      <c r="U16" s="14" t="str">
        <f t="shared" si="3"/>
        <v/>
      </c>
      <c r="V16" s="14" t="str">
        <f t="shared" si="4"/>
        <v/>
      </c>
      <c r="W16" s="15" t="str">
        <f t="shared" si="5"/>
        <v/>
      </c>
      <c r="X16" s="16" t="str">
        <f t="shared" si="8"/>
        <v/>
      </c>
    </row>
    <row r="17" spans="1:24" ht="29.1" customHeight="1" x14ac:dyDescent="0.25">
      <c r="A17" s="7">
        <v>13</v>
      </c>
      <c r="B17" s="10" t="str">
        <f>IF(C17="","",YEAR($C17)&amp;"-"&amp;(VLOOKUP((MONTH($C17)),INFO!$A:$C,3,0)))</f>
        <v/>
      </c>
      <c r="C17" s="8"/>
      <c r="D17" s="11" t="str">
        <f t="shared" si="6"/>
        <v/>
      </c>
      <c r="E17" s="9"/>
      <c r="F17" s="9"/>
      <c r="G17" s="9"/>
      <c r="H17" s="26"/>
      <c r="I17" s="56"/>
      <c r="J17" s="56"/>
      <c r="K17" s="27"/>
      <c r="L17" s="54"/>
      <c r="M17" s="55"/>
      <c r="N17" s="38"/>
      <c r="O17" s="38"/>
      <c r="P17" s="12" t="str">
        <f t="shared" si="7"/>
        <v/>
      </c>
      <c r="Q17" s="12" t="str">
        <f>IF(O17="","",IFERROR(VLOOKUP((IF(OR(H17="",K17=""),"",H17&amp;K17)),INFO!$I$1:$J$4,2,0),"Start-Stop-Ort"))</f>
        <v/>
      </c>
      <c r="R17" s="13" t="str">
        <f t="shared" si="0"/>
        <v/>
      </c>
      <c r="S17" s="24" t="str">
        <f t="shared" si="1"/>
        <v/>
      </c>
      <c r="T17" s="25" t="str">
        <f t="shared" si="2"/>
        <v/>
      </c>
      <c r="U17" s="14" t="str">
        <f t="shared" si="3"/>
        <v/>
      </c>
      <c r="V17" s="14" t="str">
        <f t="shared" si="4"/>
        <v/>
      </c>
      <c r="W17" s="15" t="str">
        <f t="shared" si="5"/>
        <v/>
      </c>
      <c r="X17" s="16" t="str">
        <f t="shared" si="8"/>
        <v/>
      </c>
    </row>
    <row r="18" spans="1:24" ht="29.1" customHeight="1" x14ac:dyDescent="0.25">
      <c r="A18" s="7">
        <v>14</v>
      </c>
      <c r="B18" s="10" t="str">
        <f>IF(C18="","",YEAR($C18)&amp;"-"&amp;(VLOOKUP((MONTH($C18)),INFO!$A:$C,3,0)))</f>
        <v/>
      </c>
      <c r="C18" s="8"/>
      <c r="D18" s="11" t="str">
        <f t="shared" si="6"/>
        <v/>
      </c>
      <c r="E18" s="9"/>
      <c r="F18" s="9"/>
      <c r="G18" s="9"/>
      <c r="H18" s="26"/>
      <c r="I18" s="56"/>
      <c r="J18" s="56"/>
      <c r="K18" s="27"/>
      <c r="L18" s="54"/>
      <c r="M18" s="55"/>
      <c r="N18" s="38"/>
      <c r="O18" s="38"/>
      <c r="P18" s="12" t="str">
        <f t="shared" si="7"/>
        <v/>
      </c>
      <c r="Q18" s="12" t="str">
        <f>IF(O18="","",IFERROR(VLOOKUP((IF(OR(H18="",K18=""),"",H18&amp;K18)),INFO!$I$1:$J$4,2,0),"Start-Stop-Ort"))</f>
        <v/>
      </c>
      <c r="R18" s="13" t="str">
        <f t="shared" si="0"/>
        <v/>
      </c>
      <c r="S18" s="24" t="str">
        <f t="shared" si="1"/>
        <v/>
      </c>
      <c r="T18" s="25" t="str">
        <f t="shared" si="2"/>
        <v/>
      </c>
      <c r="U18" s="14" t="str">
        <f t="shared" si="3"/>
        <v/>
      </c>
      <c r="V18" s="14" t="str">
        <f t="shared" si="4"/>
        <v/>
      </c>
      <c r="W18" s="15" t="str">
        <f t="shared" si="5"/>
        <v/>
      </c>
      <c r="X18" s="16" t="str">
        <f t="shared" si="8"/>
        <v/>
      </c>
    </row>
    <row r="19" spans="1:24" ht="29.1" customHeight="1" x14ac:dyDescent="0.25">
      <c r="A19" s="7">
        <v>15</v>
      </c>
      <c r="B19" s="10" t="str">
        <f>IF(C19="","",YEAR($C19)&amp;"-"&amp;(VLOOKUP((MONTH($C19)),INFO!$A:$C,3,0)))</f>
        <v/>
      </c>
      <c r="C19" s="8"/>
      <c r="D19" s="11" t="str">
        <f t="shared" si="6"/>
        <v/>
      </c>
      <c r="E19" s="9"/>
      <c r="F19" s="9"/>
      <c r="G19" s="9"/>
      <c r="H19" s="26"/>
      <c r="I19" s="56"/>
      <c r="J19" s="56"/>
      <c r="K19" s="27"/>
      <c r="L19" s="54"/>
      <c r="M19" s="55"/>
      <c r="N19" s="38"/>
      <c r="O19" s="38"/>
      <c r="P19" s="12" t="str">
        <f t="shared" si="7"/>
        <v/>
      </c>
      <c r="Q19" s="12" t="str">
        <f>IF(O19="","",IFERROR(VLOOKUP((IF(OR(H19="",K19=""),"",H19&amp;K19)),INFO!$I$1:$J$4,2,0),"Start-Stop-Ort"))</f>
        <v/>
      </c>
      <c r="R19" s="13" t="str">
        <f t="shared" si="0"/>
        <v/>
      </c>
      <c r="S19" s="24" t="str">
        <f t="shared" si="1"/>
        <v/>
      </c>
      <c r="T19" s="25" t="str">
        <f t="shared" si="2"/>
        <v/>
      </c>
      <c r="U19" s="14" t="str">
        <f t="shared" si="3"/>
        <v/>
      </c>
      <c r="V19" s="14" t="str">
        <f t="shared" si="4"/>
        <v/>
      </c>
      <c r="W19" s="15" t="str">
        <f t="shared" si="5"/>
        <v/>
      </c>
      <c r="X19" s="16" t="str">
        <f t="shared" si="8"/>
        <v/>
      </c>
    </row>
    <row r="20" spans="1:24" ht="29.1" customHeight="1" x14ac:dyDescent="0.25">
      <c r="A20" s="7">
        <v>16</v>
      </c>
      <c r="B20" s="10" t="str">
        <f>IF(C20="","",YEAR($C20)&amp;"-"&amp;(VLOOKUP((MONTH($C20)),INFO!$A:$C,3,0)))</f>
        <v/>
      </c>
      <c r="C20" s="8"/>
      <c r="D20" s="11" t="str">
        <f t="shared" si="6"/>
        <v/>
      </c>
      <c r="E20" s="9"/>
      <c r="F20" s="9"/>
      <c r="G20" s="9"/>
      <c r="H20" s="26"/>
      <c r="I20" s="56"/>
      <c r="J20" s="56"/>
      <c r="K20" s="27"/>
      <c r="L20" s="54"/>
      <c r="M20" s="55"/>
      <c r="N20" s="38"/>
      <c r="O20" s="38"/>
      <c r="P20" s="12" t="str">
        <f t="shared" si="7"/>
        <v/>
      </c>
      <c r="Q20" s="12" t="str">
        <f>IF(O20="","",IFERROR(VLOOKUP((IF(OR(H20="",K20=""),"",H20&amp;K20)),INFO!$I$1:$J$4,2,0),"Start-Stop-Ort"))</f>
        <v/>
      </c>
      <c r="R20" s="13" t="str">
        <f t="shared" si="0"/>
        <v/>
      </c>
      <c r="S20" s="24" t="str">
        <f t="shared" si="1"/>
        <v/>
      </c>
      <c r="T20" s="25" t="str">
        <f t="shared" si="2"/>
        <v/>
      </c>
      <c r="U20" s="14" t="str">
        <f t="shared" si="3"/>
        <v/>
      </c>
      <c r="V20" s="14" t="str">
        <f t="shared" si="4"/>
        <v/>
      </c>
      <c r="W20" s="15" t="str">
        <f t="shared" si="5"/>
        <v/>
      </c>
      <c r="X20" s="16" t="str">
        <f t="shared" si="8"/>
        <v/>
      </c>
    </row>
    <row r="21" spans="1:24" ht="29.1" customHeight="1" x14ac:dyDescent="0.25">
      <c r="A21" s="7">
        <v>17</v>
      </c>
      <c r="B21" s="10" t="str">
        <f>IF(C21="","",YEAR($C21)&amp;"-"&amp;(VLOOKUP((MONTH($C21)),INFO!$A:$C,3,0)))</f>
        <v/>
      </c>
      <c r="C21" s="8"/>
      <c r="D21" s="11" t="str">
        <f t="shared" si="6"/>
        <v/>
      </c>
      <c r="E21" s="9"/>
      <c r="F21" s="9"/>
      <c r="G21" s="9"/>
      <c r="H21" s="26"/>
      <c r="I21" s="56"/>
      <c r="J21" s="56"/>
      <c r="K21" s="27"/>
      <c r="L21" s="54"/>
      <c r="M21" s="55"/>
      <c r="N21" s="38"/>
      <c r="O21" s="38"/>
      <c r="P21" s="12" t="str">
        <f t="shared" si="7"/>
        <v/>
      </c>
      <c r="Q21" s="12" t="str">
        <f>IF(O21="","",IFERROR(VLOOKUP((IF(OR(H21="",K21=""),"",H21&amp;K21)),INFO!$I$1:$J$4,2,0),"Start-Stop-Ort"))</f>
        <v/>
      </c>
      <c r="R21" s="13" t="str">
        <f t="shared" si="0"/>
        <v/>
      </c>
      <c r="S21" s="24" t="str">
        <f t="shared" si="1"/>
        <v/>
      </c>
      <c r="T21" s="25" t="str">
        <f t="shared" si="2"/>
        <v/>
      </c>
      <c r="U21" s="14" t="str">
        <f t="shared" si="3"/>
        <v/>
      </c>
      <c r="V21" s="14" t="str">
        <f t="shared" si="4"/>
        <v/>
      </c>
      <c r="W21" s="15" t="str">
        <f t="shared" si="5"/>
        <v/>
      </c>
      <c r="X21" s="16" t="str">
        <f t="shared" si="8"/>
        <v/>
      </c>
    </row>
    <row r="22" spans="1:24" ht="29.1" customHeight="1" x14ac:dyDescent="0.25">
      <c r="A22" s="7">
        <v>18</v>
      </c>
      <c r="B22" s="10" t="str">
        <f>IF(C22="","",YEAR($C22)&amp;"-"&amp;(VLOOKUP((MONTH($C22)),INFO!$A:$C,3,0)))</f>
        <v/>
      </c>
      <c r="C22" s="8"/>
      <c r="D22" s="11" t="str">
        <f t="shared" si="6"/>
        <v/>
      </c>
      <c r="E22" s="9"/>
      <c r="F22" s="9"/>
      <c r="G22" s="9"/>
      <c r="H22" s="26"/>
      <c r="I22" s="56"/>
      <c r="J22" s="56"/>
      <c r="K22" s="27"/>
      <c r="L22" s="54"/>
      <c r="M22" s="55"/>
      <c r="N22" s="38"/>
      <c r="O22" s="38"/>
      <c r="P22" s="12" t="str">
        <f t="shared" si="7"/>
        <v/>
      </c>
      <c r="Q22" s="12" t="str">
        <f>IF(O22="","",IFERROR(VLOOKUP((IF(OR(H22="",K22=""),"",H22&amp;K22)),INFO!$I$1:$J$4,2,0),"Start-Stop-Ort"))</f>
        <v/>
      </c>
      <c r="R22" s="13" t="str">
        <f t="shared" si="0"/>
        <v/>
      </c>
      <c r="S22" s="24" t="str">
        <f t="shared" si="1"/>
        <v/>
      </c>
      <c r="T22" s="25" t="str">
        <f t="shared" si="2"/>
        <v/>
      </c>
      <c r="U22" s="14" t="str">
        <f t="shared" si="3"/>
        <v/>
      </c>
      <c r="V22" s="14" t="str">
        <f t="shared" si="4"/>
        <v/>
      </c>
      <c r="W22" s="15" t="str">
        <f t="shared" si="5"/>
        <v/>
      </c>
      <c r="X22" s="16" t="str">
        <f t="shared" si="8"/>
        <v/>
      </c>
    </row>
    <row r="23" spans="1:24" ht="29.1" customHeight="1" x14ac:dyDescent="0.25">
      <c r="A23" s="7">
        <v>19</v>
      </c>
      <c r="B23" s="10" t="str">
        <f>IF(C23="","",YEAR($C23)&amp;"-"&amp;(VLOOKUP((MONTH($C23)),INFO!$A:$C,3,0)))</f>
        <v/>
      </c>
      <c r="C23" s="8"/>
      <c r="D23" s="11" t="str">
        <f t="shared" si="6"/>
        <v/>
      </c>
      <c r="E23" s="9"/>
      <c r="F23" s="9"/>
      <c r="G23" s="9"/>
      <c r="H23" s="26"/>
      <c r="I23" s="56"/>
      <c r="J23" s="56"/>
      <c r="K23" s="27"/>
      <c r="L23" s="54"/>
      <c r="M23" s="55"/>
      <c r="N23" s="38"/>
      <c r="O23" s="38"/>
      <c r="P23" s="12" t="str">
        <f t="shared" si="7"/>
        <v/>
      </c>
      <c r="Q23" s="12" t="str">
        <f>IF(O23="","",IFERROR(VLOOKUP((IF(OR(H23="",K23=""),"",H23&amp;K23)),INFO!$I$1:$J$4,2,0),"Start-Stop-Ort"))</f>
        <v/>
      </c>
      <c r="R23" s="13" t="str">
        <f t="shared" si="0"/>
        <v/>
      </c>
      <c r="S23" s="24" t="str">
        <f t="shared" si="1"/>
        <v/>
      </c>
      <c r="T23" s="25" t="str">
        <f t="shared" si="2"/>
        <v/>
      </c>
      <c r="U23" s="14" t="str">
        <f t="shared" si="3"/>
        <v/>
      </c>
      <c r="V23" s="14" t="str">
        <f t="shared" si="4"/>
        <v/>
      </c>
      <c r="W23" s="15" t="str">
        <f t="shared" si="5"/>
        <v/>
      </c>
      <c r="X23" s="16" t="str">
        <f t="shared" si="8"/>
        <v/>
      </c>
    </row>
    <row r="24" spans="1:24" ht="29.1" customHeight="1" x14ac:dyDescent="0.25">
      <c r="A24" s="7">
        <v>20</v>
      </c>
      <c r="B24" s="10" t="str">
        <f>IF(C24="","",YEAR($C24)&amp;"-"&amp;(VLOOKUP((MONTH($C24)),INFO!$A:$C,3,0)))</f>
        <v/>
      </c>
      <c r="C24" s="8"/>
      <c r="D24" s="11" t="str">
        <f t="shared" si="6"/>
        <v/>
      </c>
      <c r="E24" s="9"/>
      <c r="F24" s="9"/>
      <c r="G24" s="9"/>
      <c r="H24" s="26"/>
      <c r="I24" s="56"/>
      <c r="J24" s="56"/>
      <c r="K24" s="27"/>
      <c r="L24" s="54"/>
      <c r="M24" s="55"/>
      <c r="N24" s="38"/>
      <c r="O24" s="38"/>
      <c r="P24" s="12" t="str">
        <f t="shared" si="7"/>
        <v/>
      </c>
      <c r="Q24" s="12" t="str">
        <f>IF(O24="","",IFERROR(VLOOKUP((IF(OR(H24="",K24=""),"",H24&amp;K24)),INFO!$I$1:$J$4,2,0),"Start-Stop-Ort"))</f>
        <v/>
      </c>
      <c r="R24" s="13" t="str">
        <f t="shared" si="0"/>
        <v/>
      </c>
      <c r="S24" s="24" t="str">
        <f t="shared" si="1"/>
        <v/>
      </c>
      <c r="T24" s="25" t="str">
        <f t="shared" si="2"/>
        <v/>
      </c>
      <c r="U24" s="14" t="str">
        <f t="shared" si="3"/>
        <v/>
      </c>
      <c r="V24" s="14" t="str">
        <f t="shared" si="4"/>
        <v/>
      </c>
      <c r="W24" s="15" t="str">
        <f t="shared" si="5"/>
        <v/>
      </c>
      <c r="X24" s="16" t="str">
        <f t="shared" si="8"/>
        <v/>
      </c>
    </row>
    <row r="25" spans="1:24" ht="29.1" customHeight="1" x14ac:dyDescent="0.25">
      <c r="A25" s="7">
        <v>21</v>
      </c>
      <c r="B25" s="10" t="str">
        <f>IF(C25="","",YEAR($C25)&amp;"-"&amp;(VLOOKUP((MONTH($C25)),INFO!$A:$C,3,0)))</f>
        <v/>
      </c>
      <c r="C25" s="8"/>
      <c r="D25" s="11" t="str">
        <f t="shared" si="6"/>
        <v/>
      </c>
      <c r="E25" s="9"/>
      <c r="F25" s="9"/>
      <c r="G25" s="9"/>
      <c r="H25" s="26"/>
      <c r="I25" s="56"/>
      <c r="J25" s="56"/>
      <c r="K25" s="27"/>
      <c r="L25" s="54"/>
      <c r="M25" s="55"/>
      <c r="N25" s="38"/>
      <c r="O25" s="38"/>
      <c r="P25" s="12" t="str">
        <f t="shared" si="7"/>
        <v/>
      </c>
      <c r="Q25" s="12" t="str">
        <f>IF(O25="","",IFERROR(VLOOKUP((IF(OR(H25="",K25=""),"",H25&amp;K25)),INFO!$I$1:$J$4,2,0),"Start-Stop-Ort"))</f>
        <v/>
      </c>
      <c r="R25" s="13" t="str">
        <f t="shared" si="0"/>
        <v/>
      </c>
      <c r="S25" s="24" t="str">
        <f t="shared" si="1"/>
        <v/>
      </c>
      <c r="T25" s="25" t="str">
        <f t="shared" si="2"/>
        <v/>
      </c>
      <c r="U25" s="14" t="str">
        <f t="shared" si="3"/>
        <v/>
      </c>
      <c r="V25" s="14" t="str">
        <f t="shared" si="4"/>
        <v/>
      </c>
      <c r="W25" s="15" t="str">
        <f t="shared" si="5"/>
        <v/>
      </c>
      <c r="X25" s="16" t="str">
        <f t="shared" si="8"/>
        <v/>
      </c>
    </row>
    <row r="26" spans="1:24" ht="29.1" customHeight="1" x14ac:dyDescent="0.25">
      <c r="A26" s="7">
        <v>22</v>
      </c>
      <c r="B26" s="10" t="str">
        <f>IF(C26="","",YEAR($C26)&amp;"-"&amp;(VLOOKUP((MONTH($C26)),INFO!$A:$C,3,0)))</f>
        <v/>
      </c>
      <c r="C26" s="8"/>
      <c r="D26" s="11" t="str">
        <f t="shared" si="6"/>
        <v/>
      </c>
      <c r="E26" s="9"/>
      <c r="F26" s="9"/>
      <c r="G26" s="9"/>
      <c r="H26" s="26"/>
      <c r="I26" s="56"/>
      <c r="J26" s="56"/>
      <c r="K26" s="27"/>
      <c r="L26" s="54"/>
      <c r="M26" s="55"/>
      <c r="N26" s="38"/>
      <c r="O26" s="38"/>
      <c r="P26" s="12" t="str">
        <f t="shared" si="7"/>
        <v/>
      </c>
      <c r="Q26" s="12" t="str">
        <f>IF(O26="","",IFERROR(VLOOKUP((IF(OR(H26="",K26=""),"",H26&amp;K26)),INFO!$I$1:$J$4,2,0),"Start-Stop-Ort"))</f>
        <v/>
      </c>
      <c r="R26" s="13" t="str">
        <f t="shared" si="0"/>
        <v/>
      </c>
      <c r="S26" s="24" t="str">
        <f t="shared" si="1"/>
        <v/>
      </c>
      <c r="T26" s="25" t="str">
        <f t="shared" si="2"/>
        <v/>
      </c>
      <c r="U26" s="14" t="str">
        <f t="shared" si="3"/>
        <v/>
      </c>
      <c r="V26" s="14" t="str">
        <f t="shared" si="4"/>
        <v/>
      </c>
      <c r="W26" s="15" t="str">
        <f t="shared" si="5"/>
        <v/>
      </c>
      <c r="X26" s="16" t="str">
        <f t="shared" si="8"/>
        <v/>
      </c>
    </row>
    <row r="27" spans="1:24" ht="29.1" customHeight="1" x14ac:dyDescent="0.25">
      <c r="A27" s="7">
        <v>23</v>
      </c>
      <c r="B27" s="10" t="str">
        <f>IF(C27="","",YEAR($C27)&amp;"-"&amp;(VLOOKUP((MONTH($C27)),INFO!$A:$C,3,0)))</f>
        <v/>
      </c>
      <c r="C27" s="8"/>
      <c r="D27" s="11" t="str">
        <f t="shared" si="6"/>
        <v/>
      </c>
      <c r="E27" s="9"/>
      <c r="F27" s="9"/>
      <c r="G27" s="9"/>
      <c r="H27" s="26"/>
      <c r="I27" s="56"/>
      <c r="J27" s="56"/>
      <c r="K27" s="27"/>
      <c r="L27" s="54"/>
      <c r="M27" s="55"/>
      <c r="N27" s="38"/>
      <c r="O27" s="38"/>
      <c r="P27" s="12" t="str">
        <f t="shared" si="7"/>
        <v/>
      </c>
      <c r="Q27" s="12" t="str">
        <f>IF(O27="","",IFERROR(VLOOKUP((IF(OR(H27="",K27=""),"",H27&amp;K27)),INFO!$I$1:$J$4,2,0),"Start-Stop-Ort"))</f>
        <v/>
      </c>
      <c r="R27" s="13" t="str">
        <f t="shared" si="0"/>
        <v/>
      </c>
      <c r="S27" s="24" t="str">
        <f t="shared" si="1"/>
        <v/>
      </c>
      <c r="T27" s="25" t="str">
        <f t="shared" si="2"/>
        <v/>
      </c>
      <c r="U27" s="14" t="str">
        <f t="shared" si="3"/>
        <v/>
      </c>
      <c r="V27" s="14" t="str">
        <f t="shared" si="4"/>
        <v/>
      </c>
      <c r="W27" s="15" t="str">
        <f t="shared" si="5"/>
        <v/>
      </c>
      <c r="X27" s="16" t="str">
        <f t="shared" si="8"/>
        <v/>
      </c>
    </row>
    <row r="28" spans="1:24" ht="29.1" customHeight="1" x14ac:dyDescent="0.25">
      <c r="A28" s="7">
        <v>24</v>
      </c>
      <c r="B28" s="10" t="str">
        <f>IF(C28="","",YEAR($C28)&amp;"-"&amp;(VLOOKUP((MONTH($C28)),INFO!$A:$C,3,0)))</f>
        <v/>
      </c>
      <c r="C28" s="8"/>
      <c r="D28" s="11" t="str">
        <f t="shared" si="6"/>
        <v/>
      </c>
      <c r="E28" s="9"/>
      <c r="F28" s="9"/>
      <c r="G28" s="9"/>
      <c r="H28" s="26"/>
      <c r="I28" s="56"/>
      <c r="J28" s="56"/>
      <c r="K28" s="27"/>
      <c r="L28" s="54"/>
      <c r="M28" s="55"/>
      <c r="N28" s="38"/>
      <c r="O28" s="38"/>
      <c r="P28" s="12" t="str">
        <f t="shared" si="7"/>
        <v/>
      </c>
      <c r="Q28" s="12" t="str">
        <f>IF(O28="","",IFERROR(VLOOKUP((IF(OR(H28="",K28=""),"",H28&amp;K28)),INFO!$I$1:$J$4,2,0),"Start-Stop-Ort"))</f>
        <v/>
      </c>
      <c r="R28" s="13" t="str">
        <f t="shared" si="0"/>
        <v/>
      </c>
      <c r="S28" s="24" t="str">
        <f t="shared" si="1"/>
        <v/>
      </c>
      <c r="T28" s="25" t="str">
        <f t="shared" si="2"/>
        <v/>
      </c>
      <c r="U28" s="14" t="str">
        <f t="shared" si="3"/>
        <v/>
      </c>
      <c r="V28" s="14" t="str">
        <f t="shared" si="4"/>
        <v/>
      </c>
      <c r="W28" s="15" t="str">
        <f t="shared" si="5"/>
        <v/>
      </c>
      <c r="X28" s="16" t="str">
        <f t="shared" si="8"/>
        <v/>
      </c>
    </row>
    <row r="29" spans="1:24" ht="29.1" customHeight="1" x14ac:dyDescent="0.25">
      <c r="A29" s="7">
        <v>25</v>
      </c>
      <c r="B29" s="10" t="str">
        <f>IF(C29="","",YEAR($C29)&amp;"-"&amp;(VLOOKUP((MONTH($C29)),INFO!$A:$C,3,0)))</f>
        <v/>
      </c>
      <c r="C29" s="8"/>
      <c r="D29" s="11" t="str">
        <f t="shared" si="6"/>
        <v/>
      </c>
      <c r="E29" s="9"/>
      <c r="F29" s="9"/>
      <c r="G29" s="9"/>
      <c r="H29" s="26"/>
      <c r="I29" s="56"/>
      <c r="J29" s="56"/>
      <c r="K29" s="27"/>
      <c r="L29" s="54"/>
      <c r="M29" s="55"/>
      <c r="N29" s="38"/>
      <c r="O29" s="38"/>
      <c r="P29" s="12" t="str">
        <f t="shared" si="7"/>
        <v/>
      </c>
      <c r="Q29" s="12" t="str">
        <f>IF(O29="","",IFERROR(VLOOKUP((IF(OR(H29="",K29=""),"",H29&amp;K29)),INFO!$I$1:$J$4,2,0),"Start-Stop-Ort"))</f>
        <v/>
      </c>
      <c r="R29" s="13" t="str">
        <f t="shared" si="0"/>
        <v/>
      </c>
      <c r="S29" s="24" t="str">
        <f t="shared" si="1"/>
        <v/>
      </c>
      <c r="T29" s="25" t="str">
        <f t="shared" si="2"/>
        <v/>
      </c>
      <c r="U29" s="14" t="str">
        <f t="shared" si="3"/>
        <v/>
      </c>
      <c r="V29" s="14" t="str">
        <f t="shared" si="4"/>
        <v/>
      </c>
      <c r="W29" s="15" t="str">
        <f t="shared" si="5"/>
        <v/>
      </c>
      <c r="X29" s="16" t="str">
        <f t="shared" si="8"/>
        <v/>
      </c>
    </row>
    <row r="30" spans="1:24" ht="29.1" customHeight="1" x14ac:dyDescent="0.25">
      <c r="A30" s="7">
        <v>26</v>
      </c>
      <c r="B30" s="10" t="str">
        <f>IF(C30="","",YEAR($C30)&amp;"-"&amp;(VLOOKUP((MONTH($C30)),INFO!$A:$C,3,0)))</f>
        <v/>
      </c>
      <c r="C30" s="8"/>
      <c r="D30" s="11" t="str">
        <f t="shared" si="6"/>
        <v/>
      </c>
      <c r="E30" s="9"/>
      <c r="F30" s="9"/>
      <c r="G30" s="9"/>
      <c r="H30" s="26"/>
      <c r="I30" s="56"/>
      <c r="J30" s="56"/>
      <c r="K30" s="27"/>
      <c r="L30" s="54"/>
      <c r="M30" s="55"/>
      <c r="N30" s="38"/>
      <c r="O30" s="38"/>
      <c r="P30" s="12" t="str">
        <f t="shared" si="7"/>
        <v/>
      </c>
      <c r="Q30" s="12" t="str">
        <f>IF(O30="","",IFERROR(VLOOKUP((IF(OR(H30="",K30=""),"",H30&amp;K30)),INFO!$I$1:$J$4,2,0),"Start-Stop-Ort"))</f>
        <v/>
      </c>
      <c r="R30" s="13" t="str">
        <f t="shared" si="0"/>
        <v/>
      </c>
      <c r="S30" s="24" t="str">
        <f t="shared" si="1"/>
        <v/>
      </c>
      <c r="T30" s="25" t="str">
        <f t="shared" si="2"/>
        <v/>
      </c>
      <c r="U30" s="14" t="str">
        <f t="shared" si="3"/>
        <v/>
      </c>
      <c r="V30" s="14" t="str">
        <f t="shared" si="4"/>
        <v/>
      </c>
      <c r="W30" s="15" t="str">
        <f t="shared" si="5"/>
        <v/>
      </c>
      <c r="X30" s="16" t="str">
        <f t="shared" si="8"/>
        <v/>
      </c>
    </row>
    <row r="31" spans="1:24" ht="29.1" customHeight="1" x14ac:dyDescent="0.25">
      <c r="A31" s="7">
        <v>27</v>
      </c>
      <c r="B31" s="10" t="str">
        <f>IF(C31="","",YEAR($C31)&amp;"-"&amp;(VLOOKUP((MONTH($C31)),INFO!$A:$C,3,0)))</f>
        <v/>
      </c>
      <c r="C31" s="8"/>
      <c r="D31" s="11" t="str">
        <f t="shared" si="6"/>
        <v/>
      </c>
      <c r="E31" s="9"/>
      <c r="F31" s="9"/>
      <c r="G31" s="9"/>
      <c r="H31" s="26"/>
      <c r="I31" s="56"/>
      <c r="J31" s="56"/>
      <c r="K31" s="27"/>
      <c r="L31" s="54"/>
      <c r="M31" s="55"/>
      <c r="N31" s="38"/>
      <c r="O31" s="38"/>
      <c r="P31" s="12" t="str">
        <f t="shared" si="7"/>
        <v/>
      </c>
      <c r="Q31" s="12" t="str">
        <f>IF(O31="","",IFERROR(VLOOKUP((IF(OR(H31="",K31=""),"",H31&amp;K31)),INFO!$I$1:$J$4,2,0),"Start-Stop-Ort"))</f>
        <v/>
      </c>
      <c r="R31" s="13" t="str">
        <f t="shared" si="0"/>
        <v/>
      </c>
      <c r="S31" s="24" t="str">
        <f t="shared" si="1"/>
        <v/>
      </c>
      <c r="T31" s="25" t="str">
        <f t="shared" si="2"/>
        <v/>
      </c>
      <c r="U31" s="14" t="str">
        <f t="shared" si="3"/>
        <v/>
      </c>
      <c r="V31" s="14" t="str">
        <f t="shared" si="4"/>
        <v/>
      </c>
      <c r="W31" s="15" t="str">
        <f t="shared" si="5"/>
        <v/>
      </c>
      <c r="X31" s="16" t="str">
        <f t="shared" si="8"/>
        <v/>
      </c>
    </row>
    <row r="32" spans="1:24" ht="29.1" customHeight="1" x14ac:dyDescent="0.25">
      <c r="A32" s="7">
        <v>28</v>
      </c>
      <c r="B32" s="10" t="str">
        <f>IF(C32="","",YEAR($C32)&amp;"-"&amp;(VLOOKUP((MONTH($C32)),INFO!$A:$C,3,0)))</f>
        <v/>
      </c>
      <c r="C32" s="8"/>
      <c r="D32" s="11" t="str">
        <f t="shared" si="6"/>
        <v/>
      </c>
      <c r="E32" s="9"/>
      <c r="F32" s="9"/>
      <c r="G32" s="9"/>
      <c r="H32" s="26"/>
      <c r="I32" s="56"/>
      <c r="J32" s="56"/>
      <c r="K32" s="27"/>
      <c r="L32" s="54"/>
      <c r="M32" s="55"/>
      <c r="N32" s="38"/>
      <c r="O32" s="38"/>
      <c r="P32" s="12" t="str">
        <f t="shared" si="7"/>
        <v/>
      </c>
      <c r="Q32" s="12" t="str">
        <f>IF(O32="","",IFERROR(VLOOKUP((IF(OR(H32="",K32=""),"",H32&amp;K32)),INFO!$I$1:$J$4,2,0),"Start-Stop-Ort"))</f>
        <v/>
      </c>
      <c r="R32" s="13" t="str">
        <f t="shared" si="0"/>
        <v/>
      </c>
      <c r="S32" s="24" t="str">
        <f t="shared" si="1"/>
        <v/>
      </c>
      <c r="T32" s="25" t="str">
        <f t="shared" si="2"/>
        <v/>
      </c>
      <c r="U32" s="14" t="str">
        <f t="shared" si="3"/>
        <v/>
      </c>
      <c r="V32" s="14" t="str">
        <f t="shared" si="4"/>
        <v/>
      </c>
      <c r="W32" s="15" t="str">
        <f t="shared" si="5"/>
        <v/>
      </c>
      <c r="X32" s="16" t="str">
        <f t="shared" si="8"/>
        <v/>
      </c>
    </row>
    <row r="33" spans="1:24" ht="29.1" customHeight="1" x14ac:dyDescent="0.25">
      <c r="A33" s="7">
        <v>29</v>
      </c>
      <c r="B33" s="10" t="str">
        <f>IF(C33="","",YEAR($C33)&amp;"-"&amp;(VLOOKUP((MONTH($C33)),INFO!$A:$C,3,0)))</f>
        <v/>
      </c>
      <c r="C33" s="8"/>
      <c r="D33" s="11" t="str">
        <f t="shared" si="6"/>
        <v/>
      </c>
      <c r="E33" s="9"/>
      <c r="F33" s="9"/>
      <c r="G33" s="9"/>
      <c r="H33" s="26"/>
      <c r="I33" s="56"/>
      <c r="J33" s="56"/>
      <c r="K33" s="27"/>
      <c r="L33" s="54"/>
      <c r="M33" s="55"/>
      <c r="N33" s="38"/>
      <c r="O33" s="38"/>
      <c r="P33" s="12" t="str">
        <f t="shared" si="7"/>
        <v/>
      </c>
      <c r="Q33" s="12" t="str">
        <f>IF(O33="","",IFERROR(VLOOKUP((IF(OR(H33="",K33=""),"",H33&amp;K33)),INFO!$I$1:$J$4,2,0),"Start-Stop-Ort"))</f>
        <v/>
      </c>
      <c r="R33" s="13" t="str">
        <f t="shared" si="0"/>
        <v/>
      </c>
      <c r="S33" s="24" t="str">
        <f t="shared" si="1"/>
        <v/>
      </c>
      <c r="T33" s="25" t="str">
        <f t="shared" si="2"/>
        <v/>
      </c>
      <c r="U33" s="14" t="str">
        <f t="shared" si="3"/>
        <v/>
      </c>
      <c r="V33" s="14" t="str">
        <f t="shared" si="4"/>
        <v/>
      </c>
      <c r="W33" s="15" t="str">
        <f t="shared" si="5"/>
        <v/>
      </c>
      <c r="X33" s="16" t="str">
        <f t="shared" si="8"/>
        <v/>
      </c>
    </row>
    <row r="34" spans="1:24" ht="29.1" customHeight="1" x14ac:dyDescent="0.25">
      <c r="A34" s="7">
        <v>30</v>
      </c>
      <c r="B34" s="10" t="str">
        <f>IF(C34="","",YEAR($C34)&amp;"-"&amp;(VLOOKUP((MONTH($C34)),INFO!$A:$C,3,0)))</f>
        <v/>
      </c>
      <c r="C34" s="8"/>
      <c r="D34" s="11" t="str">
        <f t="shared" si="6"/>
        <v/>
      </c>
      <c r="E34" s="9"/>
      <c r="F34" s="9"/>
      <c r="G34" s="9"/>
      <c r="H34" s="26"/>
      <c r="I34" s="56"/>
      <c r="J34" s="56"/>
      <c r="K34" s="27"/>
      <c r="L34" s="54"/>
      <c r="M34" s="55"/>
      <c r="N34" s="38"/>
      <c r="O34" s="38"/>
      <c r="P34" s="12" t="str">
        <f t="shared" si="7"/>
        <v/>
      </c>
      <c r="Q34" s="12" t="str">
        <f>IF(O34="","",IFERROR(VLOOKUP((IF(OR(H34="",K34=""),"",H34&amp;K34)),INFO!$I$1:$J$4,2,0),"Start-Stop-Ort"))</f>
        <v/>
      </c>
      <c r="R34" s="13" t="str">
        <f t="shared" si="0"/>
        <v/>
      </c>
      <c r="S34" s="24" t="str">
        <f t="shared" si="1"/>
        <v/>
      </c>
      <c r="T34" s="25" t="str">
        <f t="shared" si="2"/>
        <v/>
      </c>
      <c r="U34" s="14" t="str">
        <f t="shared" si="3"/>
        <v/>
      </c>
      <c r="V34" s="14" t="str">
        <f t="shared" si="4"/>
        <v/>
      </c>
      <c r="W34" s="15" t="str">
        <f t="shared" si="5"/>
        <v/>
      </c>
      <c r="X34" s="16" t="str">
        <f t="shared" si="8"/>
        <v/>
      </c>
    </row>
    <row r="35" spans="1:24" ht="5.0999999999999996" customHeight="1" x14ac:dyDescent="0.25"/>
    <row r="36" spans="1:24" ht="30" customHeight="1" x14ac:dyDescent="0.25">
      <c r="B36" s="61" t="s">
        <v>56</v>
      </c>
      <c r="C36" s="61"/>
      <c r="D36" s="62" t="s">
        <v>57</v>
      </c>
      <c r="E36" s="62"/>
      <c r="F36" s="62"/>
      <c r="G36" s="62"/>
      <c r="H36" s="62"/>
      <c r="I36" s="62"/>
      <c r="J36" s="62"/>
      <c r="K36" s="23"/>
      <c r="L36" s="23"/>
      <c r="S36" s="63" t="s">
        <v>12</v>
      </c>
      <c r="T36" s="63"/>
      <c r="U36" s="63"/>
      <c r="V36" s="63"/>
      <c r="W36" s="63"/>
      <c r="X36" s="63"/>
    </row>
    <row r="37" spans="1:24" ht="9.9499999999999993" customHeight="1" x14ac:dyDescent="0.3">
      <c r="S37" s="20"/>
      <c r="T37" s="20"/>
      <c r="U37" s="20"/>
      <c r="V37" s="20"/>
      <c r="W37" s="21"/>
      <c r="X37" s="22"/>
    </row>
    <row r="38" spans="1:24" ht="30" customHeight="1" x14ac:dyDescent="0.25">
      <c r="B38" s="61" t="s">
        <v>55</v>
      </c>
      <c r="C38" s="61"/>
      <c r="D38" s="62" t="s">
        <v>57</v>
      </c>
      <c r="E38" s="62"/>
      <c r="F38" s="62"/>
      <c r="G38" s="62"/>
      <c r="H38" s="62"/>
      <c r="I38" s="62"/>
      <c r="J38" s="62"/>
      <c r="K38" s="23"/>
      <c r="L38" s="23"/>
      <c r="S38" s="64" t="s">
        <v>58</v>
      </c>
      <c r="T38" s="64"/>
      <c r="U38" s="64"/>
      <c r="V38" s="64"/>
      <c r="W38" s="64"/>
      <c r="X38" s="64"/>
    </row>
  </sheetData>
  <sheetProtection algorithmName="SHA-512" hashValue="tqwtQhSXaacF3j2QfRVp5EsydYsLwECthrK5ebXtkB7zbDlwnj5GCYosBnZpHSlF3Ucz3zkF2gQCsg8fosPHnw==" saltValue="xNnXttqd6r2kaDdw9wLsGA==" spinCount="100000" sheet="1" objects="1" scenarios="1"/>
  <mergeCells count="85">
    <mergeCell ref="S36:X36"/>
    <mergeCell ref="S38:X38"/>
    <mergeCell ref="W1:X1"/>
    <mergeCell ref="A1:C1"/>
    <mergeCell ref="A3:C3"/>
    <mergeCell ref="R3:T3"/>
    <mergeCell ref="W2:X3"/>
    <mergeCell ref="A2:C2"/>
    <mergeCell ref="S1:V1"/>
    <mergeCell ref="S2:V2"/>
    <mergeCell ref="M2:P2"/>
    <mergeCell ref="M1:P1"/>
    <mergeCell ref="I5:J5"/>
    <mergeCell ref="I6:J6"/>
    <mergeCell ref="I7:J7"/>
    <mergeCell ref="B36:C36"/>
    <mergeCell ref="B38:C38"/>
    <mergeCell ref="D36:J36"/>
    <mergeCell ref="D38:J38"/>
    <mergeCell ref="I12:J12"/>
    <mergeCell ref="I13:J13"/>
    <mergeCell ref="I8:J8"/>
    <mergeCell ref="I9:J9"/>
    <mergeCell ref="I10:J10"/>
    <mergeCell ref="I32:J32"/>
    <mergeCell ref="I33:J33"/>
    <mergeCell ref="I24:J24"/>
    <mergeCell ref="I25:J25"/>
    <mergeCell ref="I34:J34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5:M25"/>
    <mergeCell ref="L32:M32"/>
    <mergeCell ref="L33:M33"/>
    <mergeCell ref="I26:J26"/>
    <mergeCell ref="I27:J27"/>
    <mergeCell ref="I28:J28"/>
    <mergeCell ref="L34:M34"/>
    <mergeCell ref="S4:T4"/>
    <mergeCell ref="L26:M26"/>
    <mergeCell ref="L27:M27"/>
    <mergeCell ref="L28:M28"/>
    <mergeCell ref="L29:M29"/>
    <mergeCell ref="L30:M30"/>
    <mergeCell ref="L4:M4"/>
    <mergeCell ref="L8:M8"/>
    <mergeCell ref="L9:M9"/>
    <mergeCell ref="L10:M10"/>
    <mergeCell ref="L5:M5"/>
    <mergeCell ref="L6:M6"/>
    <mergeCell ref="L7:M7"/>
    <mergeCell ref="L23:M23"/>
    <mergeCell ref="L24:M24"/>
    <mergeCell ref="I4:J4"/>
    <mergeCell ref="L31:M31"/>
    <mergeCell ref="I29:J29"/>
    <mergeCell ref="I30:J30"/>
    <mergeCell ref="I31:J31"/>
    <mergeCell ref="I19:J19"/>
    <mergeCell ref="I20:J20"/>
    <mergeCell ref="I21:J21"/>
    <mergeCell ref="I22:J22"/>
    <mergeCell ref="I23:J23"/>
    <mergeCell ref="I14:J14"/>
    <mergeCell ref="I15:J15"/>
    <mergeCell ref="I16:J16"/>
    <mergeCell ref="I17:J17"/>
    <mergeCell ref="I18:J18"/>
    <mergeCell ref="I11:J11"/>
    <mergeCell ref="K1:L1"/>
    <mergeCell ref="K2:L2"/>
    <mergeCell ref="M3:P3"/>
    <mergeCell ref="D1:J1"/>
    <mergeCell ref="D2:J2"/>
    <mergeCell ref="D3:J3"/>
  </mergeCells>
  <conditionalFormatting sqref="B6">
    <cfRule type="expression" dxfId="82" priority="104">
      <formula>B6=""</formula>
    </cfRule>
    <cfRule type="expression" dxfId="81" priority="105">
      <formula>B6&lt;&gt;$B$5</formula>
    </cfRule>
  </conditionalFormatting>
  <conditionalFormatting sqref="B7">
    <cfRule type="expression" dxfId="80" priority="98">
      <formula>B7=""</formula>
    </cfRule>
    <cfRule type="expression" dxfId="79" priority="99">
      <formula>B7&lt;&gt;$B$5</formula>
    </cfRule>
  </conditionalFormatting>
  <conditionalFormatting sqref="B8">
    <cfRule type="expression" dxfId="78" priority="94">
      <formula>B8=""</formula>
    </cfRule>
    <cfRule type="expression" dxfId="77" priority="95">
      <formula>B8&lt;&gt;$B$5</formula>
    </cfRule>
  </conditionalFormatting>
  <conditionalFormatting sqref="B9">
    <cfRule type="expression" dxfId="76" priority="92">
      <formula>B9=""</formula>
    </cfRule>
    <cfRule type="expression" dxfId="75" priority="93">
      <formula>B9&lt;&gt;$B$5</formula>
    </cfRule>
  </conditionalFormatting>
  <conditionalFormatting sqref="B10">
    <cfRule type="expression" dxfId="74" priority="90">
      <formula>B10=""</formula>
    </cfRule>
    <cfRule type="expression" dxfId="73" priority="91">
      <formula>B10&lt;&gt;$B$5</formula>
    </cfRule>
  </conditionalFormatting>
  <conditionalFormatting sqref="B11">
    <cfRule type="expression" dxfId="72" priority="88">
      <formula>B11=""</formula>
    </cfRule>
    <cfRule type="expression" dxfId="71" priority="89">
      <formula>B11&lt;&gt;$B$5</formula>
    </cfRule>
  </conditionalFormatting>
  <conditionalFormatting sqref="B12">
    <cfRule type="expression" dxfId="70" priority="86">
      <formula>B12=""</formula>
    </cfRule>
    <cfRule type="expression" dxfId="69" priority="87">
      <formula>B12&lt;&gt;$B$5</formula>
    </cfRule>
  </conditionalFormatting>
  <conditionalFormatting sqref="B13">
    <cfRule type="expression" dxfId="68" priority="84">
      <formula>B13=""</formula>
    </cfRule>
    <cfRule type="expression" dxfId="67" priority="85">
      <formula>B13&lt;&gt;$B$5</formula>
    </cfRule>
  </conditionalFormatting>
  <conditionalFormatting sqref="B14">
    <cfRule type="expression" dxfId="66" priority="82">
      <formula>B14=""</formula>
    </cfRule>
    <cfRule type="expression" dxfId="65" priority="83">
      <formula>B14&lt;&gt;$B$5</formula>
    </cfRule>
  </conditionalFormatting>
  <conditionalFormatting sqref="B15">
    <cfRule type="expression" dxfId="64" priority="80">
      <formula>B15=""</formula>
    </cfRule>
    <cfRule type="expression" dxfId="63" priority="81">
      <formula>B15&lt;&gt;$B$5</formula>
    </cfRule>
  </conditionalFormatting>
  <conditionalFormatting sqref="B16">
    <cfRule type="expression" dxfId="62" priority="78">
      <formula>B16=""</formula>
    </cfRule>
    <cfRule type="expression" dxfId="61" priority="79">
      <formula>B16&lt;&gt;$B$5</formula>
    </cfRule>
  </conditionalFormatting>
  <conditionalFormatting sqref="B17">
    <cfRule type="expression" dxfId="60" priority="76">
      <formula>B17=""</formula>
    </cfRule>
    <cfRule type="expression" dxfId="59" priority="77">
      <formula>B17&lt;&gt;$B$5</formula>
    </cfRule>
  </conditionalFormatting>
  <conditionalFormatting sqref="B18">
    <cfRule type="expression" dxfId="58" priority="74">
      <formula>B18=""</formula>
    </cfRule>
    <cfRule type="expression" dxfId="57" priority="75">
      <formula>B18&lt;&gt;$B$5</formula>
    </cfRule>
  </conditionalFormatting>
  <conditionalFormatting sqref="B19">
    <cfRule type="expression" dxfId="56" priority="72">
      <formula>B19=""</formula>
    </cfRule>
    <cfRule type="expression" dxfId="55" priority="73">
      <formula>B19&lt;&gt;$B$5</formula>
    </cfRule>
  </conditionalFormatting>
  <conditionalFormatting sqref="B20">
    <cfRule type="expression" dxfId="54" priority="70">
      <formula>B20=""</formula>
    </cfRule>
    <cfRule type="expression" dxfId="53" priority="71">
      <formula>B20&lt;&gt;$B$5</formula>
    </cfRule>
  </conditionalFormatting>
  <conditionalFormatting sqref="B21">
    <cfRule type="expression" dxfId="52" priority="68">
      <formula>B21=""</formula>
    </cfRule>
    <cfRule type="expression" dxfId="51" priority="69">
      <formula>B21&lt;&gt;$B$5</formula>
    </cfRule>
  </conditionalFormatting>
  <conditionalFormatting sqref="B22">
    <cfRule type="expression" dxfId="50" priority="66">
      <formula>B22=""</formula>
    </cfRule>
    <cfRule type="expression" dxfId="49" priority="67">
      <formula>B22&lt;&gt;$B$5</formula>
    </cfRule>
  </conditionalFormatting>
  <conditionalFormatting sqref="B23">
    <cfRule type="expression" dxfId="48" priority="64">
      <formula>B23=""</formula>
    </cfRule>
    <cfRule type="expression" dxfId="47" priority="65">
      <formula>B23&lt;&gt;$B$5</formula>
    </cfRule>
  </conditionalFormatting>
  <conditionalFormatting sqref="B24">
    <cfRule type="expression" dxfId="46" priority="62">
      <formula>B24=""</formula>
    </cfRule>
    <cfRule type="expression" dxfId="45" priority="63">
      <formula>B24&lt;&gt;$B$5</formula>
    </cfRule>
  </conditionalFormatting>
  <conditionalFormatting sqref="B25">
    <cfRule type="expression" dxfId="44" priority="60">
      <formula>B25=""</formula>
    </cfRule>
    <cfRule type="expression" dxfId="43" priority="61">
      <formula>B25&lt;&gt;$B$5</formula>
    </cfRule>
  </conditionalFormatting>
  <conditionalFormatting sqref="B26">
    <cfRule type="expression" dxfId="42" priority="58">
      <formula>B26=""</formula>
    </cfRule>
    <cfRule type="expression" dxfId="41" priority="59">
      <formula>B26&lt;&gt;$B$5</formula>
    </cfRule>
  </conditionalFormatting>
  <conditionalFormatting sqref="B27">
    <cfRule type="expression" dxfId="40" priority="56">
      <formula>B27=""</formula>
    </cfRule>
    <cfRule type="expression" dxfId="39" priority="57">
      <formula>B27&lt;&gt;$B$5</formula>
    </cfRule>
  </conditionalFormatting>
  <conditionalFormatting sqref="B28">
    <cfRule type="expression" dxfId="38" priority="54">
      <formula>B28=""</formula>
    </cfRule>
    <cfRule type="expression" dxfId="37" priority="55">
      <formula>B28&lt;&gt;$B$5</formula>
    </cfRule>
  </conditionalFormatting>
  <conditionalFormatting sqref="B29">
    <cfRule type="expression" dxfId="36" priority="52">
      <formula>B29=""</formula>
    </cfRule>
    <cfRule type="expression" dxfId="35" priority="53">
      <formula>B29&lt;&gt;$B$5</formula>
    </cfRule>
  </conditionalFormatting>
  <conditionalFormatting sqref="B30">
    <cfRule type="expression" dxfId="34" priority="50">
      <formula>B30=""</formula>
    </cfRule>
    <cfRule type="expression" dxfId="33" priority="51">
      <formula>B30&lt;&gt;$B$5</formula>
    </cfRule>
  </conditionalFormatting>
  <conditionalFormatting sqref="B31">
    <cfRule type="expression" dxfId="32" priority="48">
      <formula>B31=""</formula>
    </cfRule>
    <cfRule type="expression" dxfId="31" priority="49">
      <formula>B31&lt;&gt;$B$5</formula>
    </cfRule>
  </conditionalFormatting>
  <conditionalFormatting sqref="B32">
    <cfRule type="expression" dxfId="30" priority="46">
      <formula>B32=""</formula>
    </cfRule>
    <cfRule type="expression" dxfId="29" priority="47">
      <formula>B32&lt;&gt;$B$5</formula>
    </cfRule>
  </conditionalFormatting>
  <conditionalFormatting sqref="B33">
    <cfRule type="expression" dxfId="28" priority="44">
      <formula>B33=""</formula>
    </cfRule>
    <cfRule type="expression" dxfId="27" priority="45">
      <formula>B33&lt;&gt;$B$5</formula>
    </cfRule>
  </conditionalFormatting>
  <conditionalFormatting sqref="B34">
    <cfRule type="expression" dxfId="26" priority="36">
      <formula>B34=""</formula>
    </cfRule>
    <cfRule type="expression" dxfId="25" priority="37">
      <formula>B34&lt;&gt;$B$5</formula>
    </cfRule>
  </conditionalFormatting>
  <conditionalFormatting sqref="E5">
    <cfRule type="expression" dxfId="24" priority="32">
      <formula>AND($C5&lt;&gt;"",E5="")</formula>
    </cfRule>
  </conditionalFormatting>
  <conditionalFormatting sqref="F5">
    <cfRule type="expression" dxfId="23" priority="31">
      <formula>AND($C5&lt;&gt;"",F5="")</formula>
    </cfRule>
  </conditionalFormatting>
  <conditionalFormatting sqref="G5">
    <cfRule type="expression" dxfId="22" priority="30">
      <formula>AND($C5&lt;&gt;"",G5="")</formula>
    </cfRule>
  </conditionalFormatting>
  <conditionalFormatting sqref="H5">
    <cfRule type="expression" dxfId="21" priority="29">
      <formula>AND($C5&lt;&gt;"",H5="")</formula>
    </cfRule>
  </conditionalFormatting>
  <conditionalFormatting sqref="I5">
    <cfRule type="expression" dxfId="20" priority="28">
      <formula>AND($C5&lt;&gt;"",I5="")</formula>
    </cfRule>
  </conditionalFormatting>
  <conditionalFormatting sqref="K5">
    <cfRule type="expression" dxfId="19" priority="27">
      <formula>AND($C5&lt;&gt;"",K5="")</formula>
    </cfRule>
  </conditionalFormatting>
  <conditionalFormatting sqref="L5">
    <cfRule type="expression" dxfId="18" priority="26">
      <formula>AND($C5&lt;&gt;"",L5="")</formula>
    </cfRule>
  </conditionalFormatting>
  <conditionalFormatting sqref="N5">
    <cfRule type="expression" dxfId="17" priority="25">
      <formula>AND($C5&lt;&gt;"",N5="")</formula>
    </cfRule>
  </conditionalFormatting>
  <conditionalFormatting sqref="D1">
    <cfRule type="expression" dxfId="16" priority="23">
      <formula>AND($A1&lt;&gt;"",D1="")</formula>
    </cfRule>
  </conditionalFormatting>
  <conditionalFormatting sqref="D2">
    <cfRule type="expression" dxfId="15" priority="22">
      <formula>AND($A2&lt;&gt;"",D2="")</formula>
    </cfRule>
  </conditionalFormatting>
  <conditionalFormatting sqref="D3">
    <cfRule type="expression" dxfId="14" priority="21">
      <formula>AND($A3&lt;&gt;"",D3="")</formula>
    </cfRule>
  </conditionalFormatting>
  <conditionalFormatting sqref="S2">
    <cfRule type="expression" dxfId="13" priority="17">
      <formula>AND($R2&lt;&gt;"",S2="")</formula>
    </cfRule>
  </conditionalFormatting>
  <conditionalFormatting sqref="S1">
    <cfRule type="expression" dxfId="12" priority="16">
      <formula>AND($R1&lt;&gt;"",S1="")</formula>
    </cfRule>
  </conditionalFormatting>
  <conditionalFormatting sqref="U3">
    <cfRule type="expression" dxfId="11" priority="15">
      <formula>AND($R3&lt;&gt;"",U3="")</formula>
    </cfRule>
  </conditionalFormatting>
  <conditionalFormatting sqref="H6:H34">
    <cfRule type="expression" dxfId="10" priority="11">
      <formula>AND($C6&lt;&gt;"",H6="")</formula>
    </cfRule>
  </conditionalFormatting>
  <conditionalFormatting sqref="I6:I34">
    <cfRule type="expression" dxfId="9" priority="10">
      <formula>AND($C6&lt;&gt;"",I6="")</formula>
    </cfRule>
  </conditionalFormatting>
  <conditionalFormatting sqref="K6:K34">
    <cfRule type="expression" dxfId="8" priority="9">
      <formula>AND($C6&lt;&gt;"",K6="")</formula>
    </cfRule>
  </conditionalFormatting>
  <conditionalFormatting sqref="L6:L34">
    <cfRule type="expression" dxfId="7" priority="8">
      <formula>AND($C6&lt;&gt;"",L6="")</formula>
    </cfRule>
  </conditionalFormatting>
  <conditionalFormatting sqref="N6:N34">
    <cfRule type="expression" dxfId="6" priority="7">
      <formula>AND($C6&lt;&gt;"",N6="")</formula>
    </cfRule>
  </conditionalFormatting>
  <conditionalFormatting sqref="O6:O34">
    <cfRule type="expression" dxfId="5" priority="6">
      <formula>AND($C6&lt;&gt;"",O6="")</formula>
    </cfRule>
  </conditionalFormatting>
  <conditionalFormatting sqref="F6:F34">
    <cfRule type="expression" dxfId="4" priority="4">
      <formula>AND($C6&lt;&gt;"",F6="")</formula>
    </cfRule>
  </conditionalFormatting>
  <conditionalFormatting sqref="G6:G34">
    <cfRule type="expression" dxfId="3" priority="3">
      <formula>AND($C6&lt;&gt;"",G6="")</formula>
    </cfRule>
  </conditionalFormatting>
  <conditionalFormatting sqref="E6:E34">
    <cfRule type="expression" dxfId="2" priority="2">
      <formula>AND($C6&lt;&gt;"",E6="")</formula>
    </cfRule>
  </conditionalFormatting>
  <conditionalFormatting sqref="O5">
    <cfRule type="expression" dxfId="1" priority="1">
      <formula>AND($C5&lt;&gt;"",O5="")</formula>
    </cfRule>
  </conditionalFormatting>
  <conditionalFormatting sqref="M1:M3">
    <cfRule type="expression" dxfId="0" priority="106">
      <formula>AND($K1&lt;&gt;"",M1="")</formula>
    </cfRule>
  </conditionalFormatting>
  <dataValidations count="4">
    <dataValidation type="time" allowBlank="1" showInputMessage="1" showErrorMessage="1" errorTitle="Uhrzeit falsch" error="Uhrzeit im Format &quot;07:15&quot; erforderlich" sqref="E5:F34" xr:uid="{00000000-0002-0000-0000-000000000000}">
      <formula1>0</formula1>
      <formula2>0.999305555555556</formula2>
    </dataValidation>
    <dataValidation type="whole" allowBlank="1" showInputMessage="1" showErrorMessage="1" errorTitle="km-Stand Start" error="km-Stand Start, ganze Zahl" sqref="N5:N34" xr:uid="{00000000-0002-0000-0000-000001000000}">
      <formula1>0</formula1>
      <formula2>999999</formula2>
    </dataValidation>
    <dataValidation type="whole" allowBlank="1" showInputMessage="1" showErrorMessage="1" errorTitle="km-Stand Ende" error="km-Stand Ende, ganze Zahl" sqref="O5:O34" xr:uid="{00000000-0002-0000-0000-000002000000}">
      <formula1>0</formula1>
      <formula2>999999</formula2>
    </dataValidation>
    <dataValidation type="date" allowBlank="1" showInputMessage="1" showErrorMessage="1" errorTitle="Datum" error="Datum TT.MM.JJJJ erforderlich. Frühestens 01.01.2023" sqref="C5:C34" xr:uid="{00000000-0002-0000-0000-000003000000}">
      <formula1>44927</formula1>
      <formula2>73050</formula2>
    </dataValidation>
  </dataValidations>
  <printOptions horizontalCentered="1"/>
  <pageMargins left="0.11811023622047245" right="0.11811023622047245" top="0.19685039370078741" bottom="0.19685039370078741" header="0.15748031496062992" footer="0.15748031496062992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top" prompt="DS - Dienststelle_x000a_WO - Wohnort" xr:uid="{00000000-0002-0000-0000-000004000000}">
          <x14:formula1>
            <xm:f>INFO!$G$1:$G$2</xm:f>
          </x14:formula1>
          <xm:sqref>K5:K34</xm:sqref>
        </x14:dataValidation>
        <x14:dataValidation type="list" allowBlank="1" showInputMessage="1" showErrorMessage="1" promptTitle="Start" prompt="DS - Dienststelle_x000a_WO - Wohnort" xr:uid="{00000000-0002-0000-0000-000005000000}">
          <x14:formula1>
            <xm:f>INFO!$G$1:$G$2</xm:f>
          </x14:formula1>
          <xm:sqref>H5:H34</xm:sqref>
        </x14:dataValidation>
        <x14:dataValidation type="list" allowBlank="1" showInputMessage="1" showErrorMessage="1" promptTitle="HomeOffice" prompt="HO - HomeOffice_x000a_-- kein HO" xr:uid="{00000000-0002-0000-0000-000006000000}">
          <x14:formula1>
            <xm:f>INFO!$E$1:$E$2</xm:f>
          </x14:formula1>
          <xm:sqref>G5:G34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workbookViewId="0">
      <selection activeCell="H22" sqref="H22"/>
    </sheetView>
  </sheetViews>
  <sheetFormatPr baseColWidth="10" defaultRowHeight="15" x14ac:dyDescent="0.25"/>
  <cols>
    <col min="1" max="1" width="3.85546875" style="17" bestFit="1" customWidth="1"/>
    <col min="2" max="2" width="10.85546875" style="17" bestFit="1" customWidth="1"/>
    <col min="3" max="3" width="4.140625" style="17" bestFit="1" customWidth="1"/>
    <col min="4" max="16384" width="11.42578125" style="17"/>
  </cols>
  <sheetData>
    <row r="1" spans="1:10" x14ac:dyDescent="0.25">
      <c r="A1" s="17" t="s">
        <v>48</v>
      </c>
      <c r="B1" s="17" t="s">
        <v>22</v>
      </c>
      <c r="C1" s="17" t="s">
        <v>23</v>
      </c>
      <c r="E1" s="17" t="s">
        <v>13</v>
      </c>
      <c r="G1" s="17" t="s">
        <v>63</v>
      </c>
      <c r="I1" s="17" t="s">
        <v>65</v>
      </c>
      <c r="J1" s="35">
        <f>Fahrtenbuch!$U$3*2</f>
        <v>198</v>
      </c>
    </row>
    <row r="2" spans="1:10" x14ac:dyDescent="0.25">
      <c r="A2" s="17">
        <v>1</v>
      </c>
      <c r="B2" s="17" t="s">
        <v>24</v>
      </c>
      <c r="C2" s="18" t="s">
        <v>36</v>
      </c>
      <c r="E2" s="18" t="s">
        <v>72</v>
      </c>
      <c r="G2" s="17" t="s">
        <v>64</v>
      </c>
      <c r="I2" s="17" t="s">
        <v>66</v>
      </c>
      <c r="J2" s="35">
        <f>Fahrtenbuch!$U$3</f>
        <v>99</v>
      </c>
    </row>
    <row r="3" spans="1:10" x14ac:dyDescent="0.25">
      <c r="A3" s="17">
        <v>2</v>
      </c>
      <c r="B3" s="17" t="s">
        <v>25</v>
      </c>
      <c r="C3" s="18" t="s">
        <v>37</v>
      </c>
      <c r="I3" s="17" t="s">
        <v>67</v>
      </c>
      <c r="J3" s="35">
        <f>Fahrtenbuch!$U$3</f>
        <v>99</v>
      </c>
    </row>
    <row r="4" spans="1:10" x14ac:dyDescent="0.25">
      <c r="A4" s="17">
        <v>3</v>
      </c>
      <c r="B4" s="17" t="s">
        <v>26</v>
      </c>
      <c r="C4" s="18" t="s">
        <v>38</v>
      </c>
      <c r="I4" s="17" t="s">
        <v>68</v>
      </c>
      <c r="J4" s="35">
        <v>0</v>
      </c>
    </row>
    <row r="5" spans="1:10" x14ac:dyDescent="0.25">
      <c r="A5" s="17">
        <v>4</v>
      </c>
      <c r="B5" s="17" t="s">
        <v>27</v>
      </c>
      <c r="C5" s="18" t="s">
        <v>39</v>
      </c>
    </row>
    <row r="6" spans="1:10" x14ac:dyDescent="0.25">
      <c r="A6" s="17">
        <v>5</v>
      </c>
      <c r="B6" s="17" t="s">
        <v>28</v>
      </c>
      <c r="C6" s="18" t="s">
        <v>40</v>
      </c>
    </row>
    <row r="7" spans="1:10" x14ac:dyDescent="0.25">
      <c r="A7" s="17">
        <v>6</v>
      </c>
      <c r="B7" s="17" t="s">
        <v>29</v>
      </c>
      <c r="C7" s="18" t="s">
        <v>41</v>
      </c>
    </row>
    <row r="8" spans="1:10" x14ac:dyDescent="0.25">
      <c r="A8" s="17">
        <v>7</v>
      </c>
      <c r="B8" s="17" t="s">
        <v>30</v>
      </c>
      <c r="C8" s="18" t="s">
        <v>42</v>
      </c>
    </row>
    <row r="9" spans="1:10" x14ac:dyDescent="0.25">
      <c r="A9" s="17">
        <v>8</v>
      </c>
      <c r="B9" s="17" t="s">
        <v>31</v>
      </c>
      <c r="C9" s="18" t="s">
        <v>43</v>
      </c>
    </row>
    <row r="10" spans="1:10" x14ac:dyDescent="0.25">
      <c r="A10" s="17">
        <v>9</v>
      </c>
      <c r="B10" s="17" t="s">
        <v>32</v>
      </c>
      <c r="C10" s="18" t="s">
        <v>44</v>
      </c>
    </row>
    <row r="11" spans="1:10" x14ac:dyDescent="0.25">
      <c r="A11" s="17">
        <v>10</v>
      </c>
      <c r="B11" s="17" t="s">
        <v>33</v>
      </c>
      <c r="C11" s="18" t="s">
        <v>45</v>
      </c>
    </row>
    <row r="12" spans="1:10" x14ac:dyDescent="0.25">
      <c r="A12" s="17">
        <v>11</v>
      </c>
      <c r="B12" s="17" t="s">
        <v>34</v>
      </c>
      <c r="C12" s="18" t="s">
        <v>46</v>
      </c>
    </row>
    <row r="13" spans="1:10" x14ac:dyDescent="0.25">
      <c r="A13" s="17">
        <v>12</v>
      </c>
      <c r="B13" s="17" t="s">
        <v>35</v>
      </c>
      <c r="C13" s="18" t="s">
        <v>47</v>
      </c>
    </row>
  </sheetData>
  <sheetProtection algorithmName="SHA-512" hashValue="EQ6Npu23TlzMeLwU3l85+udliIFd/sKmiimwXDBPMibSyVfqayvUQDMQo4FmrekFEUUNpfGNmAKKwgvdv9wmLw==" saltValue="xrRZzDj8diQFlmVLz5TUhQ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Fahrtenbuch</vt:lpstr>
      <vt:lpstr>INFO</vt:lpstr>
      <vt:lpstr>Fahrtenbuch!Druckbereich</vt:lpstr>
      <vt:lpstr>Monat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Dietzel, Andreas</dc:creator>
  <dc:description/>
  <cp:lastModifiedBy>Lautensack, Anne</cp:lastModifiedBy>
  <cp:revision>5</cp:revision>
  <cp:lastPrinted>2023-06-21T05:41:03Z</cp:lastPrinted>
  <dcterms:created xsi:type="dcterms:W3CDTF">2016-02-15T14:28:31Z</dcterms:created>
  <dcterms:modified xsi:type="dcterms:W3CDTF">2023-08-23T08:15:51Z</dcterms:modified>
  <dc:language>de-DE</dc:language>
</cp:coreProperties>
</file>